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1"/>
  </bookViews>
  <sheets>
    <sheet name="09.30.ig" sheetId="1" r:id="rId1"/>
    <sheet name="2006" sheetId="2" r:id="rId2"/>
    <sheet name="Munka3" sheetId="3" r:id="rId3"/>
  </sheets>
  <definedNames>
    <definedName name="_xlnm.Print_Titles" localSheetId="1">'2006'!$3:$5</definedName>
  </definedNames>
  <calcPr fullCalcOnLoad="1"/>
</workbook>
</file>

<file path=xl/sharedStrings.xml><?xml version="1.0" encoding="utf-8"?>
<sst xmlns="http://schemas.openxmlformats.org/spreadsheetml/2006/main" count="315" uniqueCount="149">
  <si>
    <t>Csm-i Önk. Gyermek- és Felnőttüdülője, Szeged</t>
  </si>
  <si>
    <t>Galamb J. Szakképző Iskola, Makó</t>
  </si>
  <si>
    <t>Horváth M. Gimnázium, Szentes</t>
  </si>
  <si>
    <t>Pollák A. Műszaki Szakközépiskola, Szentes</t>
  </si>
  <si>
    <t>Sághy M. Szakképző Iskola, Középiskola és Kollégium, Csongrád</t>
  </si>
  <si>
    <t>Zsoldos F. Középiskola és Szakiskola, Szentes</t>
  </si>
  <si>
    <t>Csm-i Önk. Aranysziget Otthona, Csongrád</t>
  </si>
  <si>
    <t>Csm-i Önk. Napsugár Otthona, Kistelek</t>
  </si>
  <si>
    <t>Csm-i Önk. Maros Menti Idősek Otthona, Makó</t>
  </si>
  <si>
    <t>Csm-i Önk. Kastélyotthona, Nagymágocs</t>
  </si>
  <si>
    <t>Csm-i Önk. Idősek Otthona, Óföldeák</t>
  </si>
  <si>
    <t>Csm-i Önk. Pszichiátriai Otthona, Ópusztaszer</t>
  </si>
  <si>
    <t>Csm-i Önk. Pszichiátriai Ápoló Otthona, Szentes</t>
  </si>
  <si>
    <t>Csm-i Önk. Ápoló Otthona, Derekegyház</t>
  </si>
  <si>
    <t>Csm-i Önk. Vakok Otthona, Szeged</t>
  </si>
  <si>
    <t>Csongrád Megyei Levéltár, Szeged</t>
  </si>
  <si>
    <t>Összesen</t>
  </si>
  <si>
    <t>Költségvetési szerv</t>
  </si>
  <si>
    <t>Céltámogatott személyi juttatások</t>
  </si>
  <si>
    <t>Egyéb céltámogatások</t>
  </si>
  <si>
    <t>Mindösszesen</t>
  </si>
  <si>
    <t>Módosított előirányzat</t>
  </si>
  <si>
    <t>Teljesítés 09.30-ig</t>
  </si>
  <si>
    <t>Index (%)</t>
  </si>
  <si>
    <t>jogcíme</t>
  </si>
  <si>
    <t>Közműfejlesztési hozzájárulás</t>
  </si>
  <si>
    <t>Kozmutza F. Óvoda, Ált. Iskola, Szakiskola, Diákotthon és Gyermekotthon, Hmvhely</t>
  </si>
  <si>
    <t>Iskolaépület bővítésének berendezése</t>
  </si>
  <si>
    <t>Iskolaépület bővítésének üzemeltetési költsége</t>
  </si>
  <si>
    <t>Mosó-szárítógép beszerzése</t>
  </si>
  <si>
    <t>Konyhai gázzsámoly és villanysütő beszerzése</t>
  </si>
  <si>
    <t>Kutasi úti iskola belső járda és térburkolat akadálymentesítése</t>
  </si>
  <si>
    <t>Pápay E. Óvoda, Általános Iskola, Szakiskola, Diákotthon és Gyermekotthon, Makó</t>
  </si>
  <si>
    <t>Iskolai tantermek tisztasági festése</t>
  </si>
  <si>
    <t>Iskolaépület homlokzatjavítás</t>
  </si>
  <si>
    <t>Pályázati önerő</t>
  </si>
  <si>
    <t>Klúg P. Óvoda, Ált.Isk., Szakisk.Alapf. Művészetokt. Int. és Diákotthon, Szeged</t>
  </si>
  <si>
    <t>Iskolaépület utcai frontján ablakok javítása</t>
  </si>
  <si>
    <t>Szennyvíz-csatorna szakasz cseréje</t>
  </si>
  <si>
    <t>HEFOP pályázaton nyert gépkocsinak garázs kialakítása</t>
  </si>
  <si>
    <t>Kollégiumi hálótermek tisztasági festése</t>
  </si>
  <si>
    <t>Művészetoktatás folyamatban lévő beruházása (színpad)</t>
  </si>
  <si>
    <t>Közoktatási Közalapítvány és OKÉV pályázatokhoz önerő</t>
  </si>
  <si>
    <t>Fénymásoló vásárlása</t>
  </si>
  <si>
    <t>Udvari játszótérhez gumilétre vásárlása (uniós szabvány)</t>
  </si>
  <si>
    <t>Rigó A. Óvoda, Ált.Iskola, Szakiskola, Diákotthon és Gyermekotthon, Szentes</t>
  </si>
  <si>
    <t>Gyermekotthon átalakítása</t>
  </si>
  <si>
    <t>Közokt. Közalapítv. és Regionális Fejl. és Képzési Biz. pályázataihoz önerő</t>
  </si>
  <si>
    <t>Csongrádi tagiskolában villámhárító rendszer felújítása</t>
  </si>
  <si>
    <t>Csongrádi tagiskolában kazánház üvegtető felújítása</t>
  </si>
  <si>
    <t>Ipari mosógép és szárítógép javítása</t>
  </si>
  <si>
    <t>Ebédlőben székek cseréje</t>
  </si>
  <si>
    <t>Csongrádi tagiskolában számítógép-csere</t>
  </si>
  <si>
    <t>II. gyermekotthon vezetőjének számítógép</t>
  </si>
  <si>
    <t xml:space="preserve">Batsányi J. Gimnázium, Szakközépiskola és Kollégium, Csongrád </t>
  </si>
  <si>
    <t>Rajzterem PVC burkolatának cseréje, akadálymentesítése</t>
  </si>
  <si>
    <t>Ágynemű-csere a kollégiumban</t>
  </si>
  <si>
    <t>Iskolaépület és részben a kollégiumi épület tisztasági festése</t>
  </si>
  <si>
    <t xml:space="preserve">Bársony I. Mezőgazdasági Szakközépiskola, Szakiskola és Kollégium, Csongrád </t>
  </si>
  <si>
    <t>Bedő Albert Középiskola, Erdészeti  Szakiskola és Kollégium, Ásotthalom</t>
  </si>
  <si>
    <t>Eszköz- és anyagigényes gyakorlati képzés</t>
  </si>
  <si>
    <t>Tulajdonosi Bizottságtól konyhai szellőző-berendezésre kapott keret kiegészítése</t>
  </si>
  <si>
    <t>Erdészeti Oktatóközpont folytatása</t>
  </si>
  <si>
    <t>Kollégiumi (Oktatóközpont tetőterében kialakított) férőhelyek berendezése</t>
  </si>
  <si>
    <t>Boros Sámuel Szakközépiskola, Szakiskola, Szentes</t>
  </si>
  <si>
    <t>Külügyi tervben szereplő feladat</t>
  </si>
  <si>
    <t>AIFSZ térítési díj</t>
  </si>
  <si>
    <t>Tornaterem tetőbeázás miatti javítása</t>
  </si>
  <si>
    <t>Tulajdonosi Bizottságtól az épületek tisztasági festésére kapott keret kiegészítése</t>
  </si>
  <si>
    <t>Erdei F. Kereskedelmi és Közgazdasági Szakközépiskola és Kollégium, Makó</t>
  </si>
  <si>
    <t>Új kollégium éves üzemeltetési költsége</t>
  </si>
  <si>
    <t>Kiemelt munkavégzésért járó kereset-kiegészítés 3 havi összege</t>
  </si>
  <si>
    <t>2005-ben elrendelt többletfeladatok díjazása</t>
  </si>
  <si>
    <t>Fűtésrendszer átalakítása utáni helyreállítási, karbantartási munkák</t>
  </si>
  <si>
    <t>Udvari térbeton akadálymentesítése, eresz-csatornák javítása, beázások miatti javítás</t>
  </si>
  <si>
    <t>Külügyi tervben jóváhagyott új nemzetközi kapcsolat megvalósítása (cseregyakorlat)</t>
  </si>
  <si>
    <t>József A. Gimnázium, Makó</t>
  </si>
  <si>
    <t>Sportcsarnok bérleti díja</t>
  </si>
  <si>
    <t>Továbbképzési tervben szereplő, a 2006. évi normatívából nem biztosított szakvizsgadíjak</t>
  </si>
  <si>
    <t>Ingatlankarbantartás (hófogók cseréje, tetőbeázás megszüntetése)</t>
  </si>
  <si>
    <t>Fénymásoló, írásvetítő vásárlása</t>
  </si>
  <si>
    <t>Lektori lakás költsége</t>
  </si>
  <si>
    <t>Távfűtés aránytalanul magas alapdíja</t>
  </si>
  <si>
    <t>Tornaterem javítás utáni festése</t>
  </si>
  <si>
    <t>Gépkocsi üzemeltetése</t>
  </si>
  <si>
    <t>AIFSZ szerződés szerinti díj</t>
  </si>
  <si>
    <t>2006. évre nem tervezett felmentési átlagkereset</t>
  </si>
  <si>
    <t>Pusztamérgesi Középiskola, Szakképző Iskola és Kollégium, Pusztamérges</t>
  </si>
  <si>
    <t>Üzemanyag</t>
  </si>
  <si>
    <t>Tualjdonosi Bizottságtól kapott keretből elvégzett ablakcsere utáni kőműves munka anyagszükséglete, illetve festés</t>
  </si>
  <si>
    <t xml:space="preserve">Dr. Diósszilgyi  S. Kórház -Rendelőintézet Makó </t>
  </si>
  <si>
    <t>Vizesblokk felújítás</t>
  </si>
  <si>
    <t>Csm-i Területi Gyermekvédelmi Szakszolgálat és Gyermekotthonok Igazgatósága, Szeged</t>
  </si>
  <si>
    <t>Belföldi kiküldetés átcsoportosítás</t>
  </si>
  <si>
    <t>Nyilvántartási rendszer fejlesztése</t>
  </si>
  <si>
    <t>Biztonsági kamera telepítése az Átmeneti Otthonba</t>
  </si>
  <si>
    <t>Részleges bútorcsere az Átmeneti Otthonban</t>
  </si>
  <si>
    <t>Módszertani csoport dologi kiadásai</t>
  </si>
  <si>
    <t>Folyamatban lévő munkaügyi per</t>
  </si>
  <si>
    <t>Hagyományos részlegben heverők javíttatása vagy cseréje, speciális ágybetétek, matracvédő huzattal</t>
  </si>
  <si>
    <t>Főépületben tisztasági festés anyagszükséglete</t>
  </si>
  <si>
    <t>4 fő férőhelybővítés: szobák berendezése</t>
  </si>
  <si>
    <t>Közösségi zuhanyozók átalakítása, akadálymentesítése</t>
  </si>
  <si>
    <t>Kazán-felülvizsgálat utáni javítás</t>
  </si>
  <si>
    <t>Őrző-védő szolgálat</t>
  </si>
  <si>
    <t>Orvos, pszichológus</t>
  </si>
  <si>
    <t>Demens betegek magas száma miatti gyógyszertámogatási többlet</t>
  </si>
  <si>
    <t>Felmentési időre járó átlagkereset kiegészítése</t>
  </si>
  <si>
    <t>Az ellátottak egészségi állapotának romlá-sával összefüggésben jelentősen megnö-vekedett veszélyes hulladék szállítása</t>
  </si>
  <si>
    <t>Csm-i Önk. Idősek Otthona, Mórahalom</t>
  </si>
  <si>
    <t>Fekvőbetegek heverőinek cseréje vaságyra és hozzá speciális matrac vásárlása</t>
  </si>
  <si>
    <t>Aluminium konyhai edényzet cseréje</t>
  </si>
  <si>
    <t>Kerítés-bontás miatt irodaépület, pénztár helyiség, orvosi rendelő, ellátotti helyiségek biztonsági rendszerének kialakítása</t>
  </si>
  <si>
    <t>Nővérhívó-rendszer kialakítása</t>
  </si>
  <si>
    <t>Gazdaságosan nem javítható gázzsámoly cseréje</t>
  </si>
  <si>
    <t>Földsz. férfi fürdő felúj., akadálymentesítés</t>
  </si>
  <si>
    <t>Konyhai dolgozók részére öltözőszekrény</t>
  </si>
  <si>
    <t>Mosodai vasaló átalakítása</t>
  </si>
  <si>
    <t xml:space="preserve">Kisbusz javítása </t>
  </si>
  <si>
    <t>Ellátottak részére textília, demens betegek részére speciális matrac huzattal</t>
  </si>
  <si>
    <t>Kerti traktor vásárlása</t>
  </si>
  <si>
    <t>Kastélyépület ereszcsatorna javíttatása</t>
  </si>
  <si>
    <t>Lakók emeleti ebédlőjének parketta felújítása</t>
  </si>
  <si>
    <t>Orvosi szobába számítógép, szakmai szoftver</t>
  </si>
  <si>
    <t>Diétás nővér alkalmazása</t>
  </si>
  <si>
    <t>Hotelszárny szigetelési munkák pótlása</t>
  </si>
  <si>
    <t>Pavilonépület folyosóinak burkolatcseréje</t>
  </si>
  <si>
    <t>Hűtőkamra felújítása</t>
  </si>
  <si>
    <t>Ellátottak fokozott ápolási igényei miatti többlet</t>
  </si>
  <si>
    <t>Víz- és csatornadíj aránytalan fajlagos költsége</t>
  </si>
  <si>
    <t>Konyhai főzőüst cseréje</t>
  </si>
  <si>
    <t>Ellátottak pénzbeli juttatása</t>
  </si>
  <si>
    <t>Fokozott ápolást igénylők ellátása miatt</t>
  </si>
  <si>
    <t xml:space="preserve">Speciális matrac és matracvédő huzat </t>
  </si>
  <si>
    <t>Irodahelyiségek, társalgók, foglalkoztató szobák világításának korszerűsítése</t>
  </si>
  <si>
    <t>Kastélyépület északi oldalán nyílászárók cseréje</t>
  </si>
  <si>
    <t>Fentjáró lakók szobáiban heverők cseréje</t>
  </si>
  <si>
    <t>Kerti mobil WC-k</t>
  </si>
  <si>
    <t>Nyílászárók cseréje</t>
  </si>
  <si>
    <t>Betegszobába látássérültek számára készült speciális ágyak</t>
  </si>
  <si>
    <t>Árvíz miatti idegen étkeztetés többletköltsége</t>
  </si>
  <si>
    <t>Móra Ferenc Múzeum, Csongrád Megyei Önkormányzat Múzeuma, Szeged</t>
  </si>
  <si>
    <t>Szegedi Vár régészeti feltárása</t>
  </si>
  <si>
    <t>ROP pályázat önk.-i támogatása</t>
  </si>
  <si>
    <t>1956-os kiállítás rendezése</t>
  </si>
  <si>
    <t>Eseti karbantartási feladatok elvégzése</t>
  </si>
  <si>
    <t>Szentesi volt Megyeházán megnövekedett terület működtetési többletköltége</t>
  </si>
  <si>
    <t xml:space="preserve">Teljesítés </t>
  </si>
  <si>
    <t>16. számú melléklet Csongrád Megye Önkormányzatának 5/2007. (IV.30.) rendeletéhez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</si>
</sst>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64" fontId="2" fillId="0" borderId="1" xfId="19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/>
    </xf>
    <xf numFmtId="165" fontId="2" fillId="0" borderId="2" xfId="0" applyNumberFormat="1" applyFont="1" applyFill="1" applyBorder="1" applyAlignment="1">
      <alignment horizontal="right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165" fontId="2" fillId="0" borderId="3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34"/>
  <sheetViews>
    <sheetView workbookViewId="0" topLeftCell="A1">
      <pane xSplit="1" ySplit="1" topLeftCell="B7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4" sqref="C34:C37"/>
    </sheetView>
  </sheetViews>
  <sheetFormatPr defaultColWidth="9.140625" defaultRowHeight="12.75"/>
  <cols>
    <col min="1" max="1" width="28.8515625" style="2" customWidth="1"/>
    <col min="2" max="2" width="9.421875" style="30" customWidth="1"/>
    <col min="3" max="3" width="10.28125" style="30" customWidth="1"/>
    <col min="4" max="4" width="6.421875" style="30" customWidth="1"/>
    <col min="5" max="5" width="9.421875" style="30" customWidth="1"/>
    <col min="6" max="6" width="9.7109375" style="30" customWidth="1"/>
    <col min="7" max="7" width="6.8515625" style="31" customWidth="1"/>
    <col min="8" max="8" width="36.28125" style="30" customWidth="1"/>
    <col min="9" max="9" width="9.7109375" style="2" bestFit="1" customWidth="1"/>
    <col min="10" max="10" width="10.140625" style="2" customWidth="1"/>
    <col min="11" max="11" width="6.7109375" style="31" customWidth="1"/>
    <col min="12" max="16384" width="9.140625" style="2" customWidth="1"/>
  </cols>
  <sheetData>
    <row r="1" spans="1:11" ht="11.25" customHeight="1">
      <c r="A1" s="53" t="s">
        <v>17</v>
      </c>
      <c r="B1" s="56" t="s">
        <v>18</v>
      </c>
      <c r="C1" s="56"/>
      <c r="D1" s="56"/>
      <c r="E1" s="37" t="s">
        <v>19</v>
      </c>
      <c r="F1" s="38"/>
      <c r="G1" s="38"/>
      <c r="H1" s="39"/>
      <c r="I1" s="43" t="s">
        <v>20</v>
      </c>
      <c r="J1" s="43"/>
      <c r="K1" s="43"/>
    </row>
    <row r="2" spans="1:11" s="3" customFormat="1" ht="14.25" customHeight="1">
      <c r="A2" s="54"/>
      <c r="B2" s="56"/>
      <c r="C2" s="56"/>
      <c r="D2" s="56"/>
      <c r="E2" s="40"/>
      <c r="F2" s="41"/>
      <c r="G2" s="41"/>
      <c r="H2" s="42"/>
      <c r="I2" s="43"/>
      <c r="J2" s="43"/>
      <c r="K2" s="43"/>
    </row>
    <row r="3" spans="1:11" s="3" customFormat="1" ht="39.75" customHeight="1">
      <c r="A3" s="55"/>
      <c r="B3" s="4" t="s">
        <v>21</v>
      </c>
      <c r="C3" s="4" t="s">
        <v>22</v>
      </c>
      <c r="D3" s="4" t="s">
        <v>23</v>
      </c>
      <c r="E3" s="4" t="s">
        <v>21</v>
      </c>
      <c r="F3" s="4" t="s">
        <v>22</v>
      </c>
      <c r="G3" s="5" t="s">
        <v>23</v>
      </c>
      <c r="H3" s="1" t="s">
        <v>24</v>
      </c>
      <c r="I3" s="4" t="s">
        <v>21</v>
      </c>
      <c r="J3" s="4" t="s">
        <v>22</v>
      </c>
      <c r="K3" s="6" t="s">
        <v>23</v>
      </c>
    </row>
    <row r="4" spans="1:11" s="11" customFormat="1" ht="28.5" customHeight="1">
      <c r="A4" s="7" t="s">
        <v>0</v>
      </c>
      <c r="B4" s="8">
        <f>132+549</f>
        <v>681</v>
      </c>
      <c r="C4" s="8">
        <f>285+2</f>
        <v>287</v>
      </c>
      <c r="D4" s="9">
        <f>C4/B4*100</f>
        <v>42.143906020558006</v>
      </c>
      <c r="E4" s="8">
        <v>3840</v>
      </c>
      <c r="F4" s="8">
        <v>3840</v>
      </c>
      <c r="G4" s="9">
        <f>F4/E4*100</f>
        <v>100</v>
      </c>
      <c r="H4" s="10" t="s">
        <v>25</v>
      </c>
      <c r="I4" s="8">
        <f>E4+B4</f>
        <v>4521</v>
      </c>
      <c r="J4" s="8">
        <f>F4+C4</f>
        <v>4127</v>
      </c>
      <c r="K4" s="9">
        <f>J4/I4*100</f>
        <v>91.28511391285113</v>
      </c>
    </row>
    <row r="5" spans="1:11" s="15" customFormat="1" ht="15" customHeight="1">
      <c r="A5" s="44" t="s">
        <v>26</v>
      </c>
      <c r="B5" s="47">
        <f>1310+7871+300+1803+1091</f>
        <v>12375</v>
      </c>
      <c r="C5" s="47">
        <v>10205</v>
      </c>
      <c r="D5" s="50">
        <f>C5/B5*100</f>
        <v>82.46464646464646</v>
      </c>
      <c r="E5" s="12">
        <v>1000</v>
      </c>
      <c r="F5" s="12">
        <v>1000</v>
      </c>
      <c r="G5" s="9">
        <f aca="true" t="shared" si="0" ref="G5:G31">F5/E5*100</f>
        <v>100</v>
      </c>
      <c r="H5" s="13" t="s">
        <v>27</v>
      </c>
      <c r="I5" s="51">
        <f>SUM(E5:E9)+B5</f>
        <v>16525</v>
      </c>
      <c r="J5" s="51">
        <f>SUM(F5:F9)+C5</f>
        <v>11979</v>
      </c>
      <c r="K5" s="52">
        <f>J5/I5*100</f>
        <v>72.49016641452344</v>
      </c>
    </row>
    <row r="6" spans="1:11" s="15" customFormat="1" ht="15" customHeight="1">
      <c r="A6" s="45"/>
      <c r="B6" s="48"/>
      <c r="C6" s="48"/>
      <c r="D6" s="35"/>
      <c r="E6" s="12">
        <v>500</v>
      </c>
      <c r="F6" s="12">
        <v>0</v>
      </c>
      <c r="G6" s="9">
        <f t="shared" si="0"/>
        <v>0</v>
      </c>
      <c r="H6" s="13" t="s">
        <v>28</v>
      </c>
      <c r="I6" s="51"/>
      <c r="J6" s="51"/>
      <c r="K6" s="52"/>
    </row>
    <row r="7" spans="1:11" s="15" customFormat="1" ht="15" customHeight="1">
      <c r="A7" s="45"/>
      <c r="B7" s="48"/>
      <c r="C7" s="48"/>
      <c r="D7" s="35"/>
      <c r="E7" s="12">
        <v>800</v>
      </c>
      <c r="F7" s="12">
        <v>0</v>
      </c>
      <c r="G7" s="9">
        <f t="shared" si="0"/>
        <v>0</v>
      </c>
      <c r="H7" s="13" t="s">
        <v>29</v>
      </c>
      <c r="I7" s="51"/>
      <c r="J7" s="51"/>
      <c r="K7" s="52"/>
    </row>
    <row r="8" spans="1:11" s="15" customFormat="1" ht="15" customHeight="1">
      <c r="A8" s="45"/>
      <c r="B8" s="48"/>
      <c r="C8" s="48"/>
      <c r="D8" s="35"/>
      <c r="E8" s="12">
        <v>650</v>
      </c>
      <c r="F8" s="12">
        <v>0</v>
      </c>
      <c r="G8" s="9">
        <f t="shared" si="0"/>
        <v>0</v>
      </c>
      <c r="H8" s="13" t="s">
        <v>30</v>
      </c>
      <c r="I8" s="51"/>
      <c r="J8" s="51"/>
      <c r="K8" s="52"/>
    </row>
    <row r="9" spans="1:11" s="15" customFormat="1" ht="24.75" customHeight="1">
      <c r="A9" s="46"/>
      <c r="B9" s="49"/>
      <c r="C9" s="49"/>
      <c r="D9" s="36"/>
      <c r="E9" s="12">
        <v>1200</v>
      </c>
      <c r="F9" s="12">
        <v>774</v>
      </c>
      <c r="G9" s="9">
        <f t="shared" si="0"/>
        <v>64.5</v>
      </c>
      <c r="H9" s="13" t="s">
        <v>31</v>
      </c>
      <c r="I9" s="51"/>
      <c r="J9" s="51"/>
      <c r="K9" s="52"/>
    </row>
    <row r="10" spans="1:11" s="16" customFormat="1" ht="15" customHeight="1">
      <c r="A10" s="44" t="s">
        <v>32</v>
      </c>
      <c r="B10" s="47">
        <f>2743+6160+1039+3537+2205</f>
        <v>15684</v>
      </c>
      <c r="C10" s="47">
        <v>13076</v>
      </c>
      <c r="D10" s="50">
        <f>C10/B10*100</f>
        <v>83.37158888038766</v>
      </c>
      <c r="E10" s="12">
        <v>2262</v>
      </c>
      <c r="F10" s="12">
        <v>2262</v>
      </c>
      <c r="G10" s="9">
        <f t="shared" si="0"/>
        <v>100</v>
      </c>
      <c r="H10" s="13" t="s">
        <v>33</v>
      </c>
      <c r="I10" s="51">
        <f>SUM(E10:E12)+B10</f>
        <v>23866</v>
      </c>
      <c r="J10" s="51">
        <f>SUM(F10:F12)+C10</f>
        <v>17001</v>
      </c>
      <c r="K10" s="52">
        <f>J10/I10*100</f>
        <v>71.2352300343585</v>
      </c>
    </row>
    <row r="11" spans="1:11" s="16" customFormat="1" ht="15" customHeight="1">
      <c r="A11" s="45"/>
      <c r="B11" s="48"/>
      <c r="C11" s="48"/>
      <c r="D11" s="35"/>
      <c r="E11" s="12">
        <v>2800</v>
      </c>
      <c r="F11" s="12">
        <v>1663</v>
      </c>
      <c r="G11" s="9">
        <f t="shared" si="0"/>
        <v>59.392857142857146</v>
      </c>
      <c r="H11" s="13" t="s">
        <v>34</v>
      </c>
      <c r="I11" s="51"/>
      <c r="J11" s="51"/>
      <c r="K11" s="52"/>
    </row>
    <row r="12" spans="1:11" s="16" customFormat="1" ht="15" customHeight="1">
      <c r="A12" s="46"/>
      <c r="B12" s="49"/>
      <c r="C12" s="49"/>
      <c r="D12" s="36"/>
      <c r="E12" s="12">
        <v>3120</v>
      </c>
      <c r="F12" s="17">
        <v>0</v>
      </c>
      <c r="G12" s="9">
        <f t="shared" si="0"/>
        <v>0</v>
      </c>
      <c r="H12" s="18" t="s">
        <v>35</v>
      </c>
      <c r="I12" s="51"/>
      <c r="J12" s="51"/>
      <c r="K12" s="52"/>
    </row>
    <row r="13" spans="1:11" s="15" customFormat="1" ht="12.75">
      <c r="A13" s="44" t="s">
        <v>36</v>
      </c>
      <c r="B13" s="47">
        <f>689+3298+1175+143+1841+1514</f>
        <v>8660</v>
      </c>
      <c r="C13" s="47">
        <v>7478</v>
      </c>
      <c r="D13" s="50">
        <f>C13/B13*100</f>
        <v>86.35103926096997</v>
      </c>
      <c r="E13" s="12">
        <v>2000</v>
      </c>
      <c r="F13" s="12">
        <v>2000</v>
      </c>
      <c r="G13" s="9">
        <f t="shared" si="0"/>
        <v>100</v>
      </c>
      <c r="H13" s="13" t="s">
        <v>37</v>
      </c>
      <c r="I13" s="51">
        <f>SUM(E13:E20)+B13</f>
        <v>15172</v>
      </c>
      <c r="J13" s="51">
        <f>SUM(F13:F20)+C13</f>
        <v>12563</v>
      </c>
      <c r="K13" s="52">
        <f>J13/I13*100</f>
        <v>82.80384919588715</v>
      </c>
    </row>
    <row r="14" spans="1:11" s="15" customFormat="1" ht="12.75">
      <c r="A14" s="45"/>
      <c r="B14" s="48"/>
      <c r="C14" s="48"/>
      <c r="D14" s="35"/>
      <c r="E14" s="12">
        <v>149</v>
      </c>
      <c r="F14" s="12">
        <v>0</v>
      </c>
      <c r="G14" s="9">
        <f t="shared" si="0"/>
        <v>0</v>
      </c>
      <c r="H14" s="13" t="s">
        <v>38</v>
      </c>
      <c r="I14" s="51"/>
      <c r="J14" s="51"/>
      <c r="K14" s="52"/>
    </row>
    <row r="15" spans="1:11" s="15" customFormat="1" ht="25.5">
      <c r="A15" s="45"/>
      <c r="B15" s="48"/>
      <c r="C15" s="48"/>
      <c r="D15" s="35"/>
      <c r="E15" s="12">
        <v>1160</v>
      </c>
      <c r="F15" s="12">
        <v>300</v>
      </c>
      <c r="G15" s="9">
        <f t="shared" si="0"/>
        <v>25.862068965517242</v>
      </c>
      <c r="H15" s="13" t="s">
        <v>39</v>
      </c>
      <c r="I15" s="51"/>
      <c r="J15" s="51"/>
      <c r="K15" s="52"/>
    </row>
    <row r="16" spans="1:11" s="15" customFormat="1" ht="15" customHeight="1">
      <c r="A16" s="45"/>
      <c r="B16" s="48"/>
      <c r="C16" s="48"/>
      <c r="D16" s="35"/>
      <c r="E16" s="12">
        <v>1598</v>
      </c>
      <c r="F16" s="12">
        <v>1598</v>
      </c>
      <c r="G16" s="9">
        <f t="shared" si="0"/>
        <v>100</v>
      </c>
      <c r="H16" s="13" t="s">
        <v>40</v>
      </c>
      <c r="I16" s="51"/>
      <c r="J16" s="51"/>
      <c r="K16" s="52"/>
    </row>
    <row r="17" spans="1:11" s="15" customFormat="1" ht="25.5">
      <c r="A17" s="45"/>
      <c r="B17" s="48"/>
      <c r="C17" s="48"/>
      <c r="D17" s="35"/>
      <c r="E17" s="12">
        <v>316</v>
      </c>
      <c r="F17" s="12">
        <v>316</v>
      </c>
      <c r="G17" s="9">
        <f t="shared" si="0"/>
        <v>100</v>
      </c>
      <c r="H17" s="13" t="s">
        <v>41</v>
      </c>
      <c r="I17" s="51"/>
      <c r="J17" s="51"/>
      <c r="K17" s="52"/>
    </row>
    <row r="18" spans="1:11" s="15" customFormat="1" ht="25.5">
      <c r="A18" s="45"/>
      <c r="B18" s="48"/>
      <c r="C18" s="48"/>
      <c r="D18" s="35"/>
      <c r="E18" s="12">
        <v>518</v>
      </c>
      <c r="F18" s="12">
        <v>100</v>
      </c>
      <c r="G18" s="9">
        <f t="shared" si="0"/>
        <v>19.305019305019304</v>
      </c>
      <c r="H18" s="13" t="s">
        <v>42</v>
      </c>
      <c r="I18" s="51"/>
      <c r="J18" s="51"/>
      <c r="K18" s="52"/>
    </row>
    <row r="19" spans="1:11" s="15" customFormat="1" ht="12.75">
      <c r="A19" s="45"/>
      <c r="B19" s="48"/>
      <c r="C19" s="48"/>
      <c r="D19" s="35"/>
      <c r="E19" s="12">
        <v>523</v>
      </c>
      <c r="F19" s="12">
        <v>523</v>
      </c>
      <c r="G19" s="9">
        <f t="shared" si="0"/>
        <v>100</v>
      </c>
      <c r="H19" s="13" t="s">
        <v>43</v>
      </c>
      <c r="I19" s="51"/>
      <c r="J19" s="51"/>
      <c r="K19" s="52"/>
    </row>
    <row r="20" spans="1:11" s="15" customFormat="1" ht="25.5">
      <c r="A20" s="46"/>
      <c r="B20" s="49"/>
      <c r="C20" s="49"/>
      <c r="D20" s="36"/>
      <c r="E20" s="12">
        <v>248</v>
      </c>
      <c r="F20" s="12">
        <v>248</v>
      </c>
      <c r="G20" s="9">
        <f t="shared" si="0"/>
        <v>100</v>
      </c>
      <c r="H20" s="13" t="s">
        <v>44</v>
      </c>
      <c r="I20" s="51"/>
      <c r="J20" s="51"/>
      <c r="K20" s="52"/>
    </row>
    <row r="21" spans="1:11" s="16" customFormat="1" ht="12.75">
      <c r="A21" s="57" t="s">
        <v>45</v>
      </c>
      <c r="B21" s="58">
        <f>6381+9336+1000+23+2379+1007</f>
        <v>20126</v>
      </c>
      <c r="C21" s="58">
        <v>15788</v>
      </c>
      <c r="D21" s="59">
        <f>C21/B21*100</f>
        <v>78.44579151346517</v>
      </c>
      <c r="E21" s="12">
        <v>1570</v>
      </c>
      <c r="F21" s="12">
        <v>1431</v>
      </c>
      <c r="G21" s="14">
        <f t="shared" si="0"/>
        <v>91.14649681528662</v>
      </c>
      <c r="H21" s="21" t="s">
        <v>46</v>
      </c>
      <c r="I21" s="51">
        <f>SUM(E21:E29)+B21</f>
        <v>24397</v>
      </c>
      <c r="J21" s="51">
        <f>SUM(F21:F29)+C21</f>
        <v>18448</v>
      </c>
      <c r="K21" s="52">
        <f>J21/I21*100</f>
        <v>75.6158544083289</v>
      </c>
    </row>
    <row r="22" spans="1:11" s="16" customFormat="1" ht="25.5">
      <c r="A22" s="57"/>
      <c r="B22" s="58"/>
      <c r="C22" s="58"/>
      <c r="D22" s="59"/>
      <c r="E22" s="12">
        <v>228</v>
      </c>
      <c r="F22" s="12">
        <v>56</v>
      </c>
      <c r="G22" s="14">
        <f t="shared" si="0"/>
        <v>24.561403508771928</v>
      </c>
      <c r="H22" s="13" t="s">
        <v>47</v>
      </c>
      <c r="I22" s="51"/>
      <c r="J22" s="51"/>
      <c r="K22" s="52"/>
    </row>
    <row r="23" spans="1:11" s="16" customFormat="1" ht="25.5">
      <c r="A23" s="57"/>
      <c r="B23" s="58"/>
      <c r="C23" s="58"/>
      <c r="D23" s="59"/>
      <c r="E23" s="12">
        <v>400</v>
      </c>
      <c r="F23" s="12">
        <v>0</v>
      </c>
      <c r="G23" s="14">
        <f t="shared" si="0"/>
        <v>0</v>
      </c>
      <c r="H23" s="13" t="s">
        <v>48</v>
      </c>
      <c r="I23" s="51"/>
      <c r="J23" s="51"/>
      <c r="K23" s="52"/>
    </row>
    <row r="24" spans="1:11" s="16" customFormat="1" ht="25.5">
      <c r="A24" s="57"/>
      <c r="B24" s="58"/>
      <c r="C24" s="58"/>
      <c r="D24" s="59"/>
      <c r="E24" s="12">
        <v>300</v>
      </c>
      <c r="F24" s="12">
        <v>0</v>
      </c>
      <c r="G24" s="14">
        <f t="shared" si="0"/>
        <v>0</v>
      </c>
      <c r="H24" s="13" t="s">
        <v>49</v>
      </c>
      <c r="I24" s="51"/>
      <c r="J24" s="51"/>
      <c r="K24" s="52"/>
    </row>
    <row r="25" spans="1:11" s="16" customFormat="1" ht="12.75">
      <c r="A25" s="57"/>
      <c r="B25" s="58"/>
      <c r="C25" s="58"/>
      <c r="D25" s="59"/>
      <c r="E25" s="12">
        <v>600</v>
      </c>
      <c r="F25" s="12">
        <v>0</v>
      </c>
      <c r="G25" s="14">
        <f t="shared" si="0"/>
        <v>0</v>
      </c>
      <c r="H25" s="13" t="s">
        <v>50</v>
      </c>
      <c r="I25" s="51"/>
      <c r="J25" s="51"/>
      <c r="K25" s="52"/>
    </row>
    <row r="26" spans="1:11" s="16" customFormat="1" ht="12.75">
      <c r="A26" s="57"/>
      <c r="B26" s="58"/>
      <c r="C26" s="58"/>
      <c r="D26" s="59"/>
      <c r="E26" s="12">
        <v>345</v>
      </c>
      <c r="F26" s="12">
        <v>345</v>
      </c>
      <c r="G26" s="14">
        <f t="shared" si="0"/>
        <v>100</v>
      </c>
      <c r="H26" s="13" t="s">
        <v>51</v>
      </c>
      <c r="I26" s="51"/>
      <c r="J26" s="51"/>
      <c r="K26" s="52"/>
    </row>
    <row r="27" spans="1:11" s="16" customFormat="1" ht="12.75">
      <c r="A27" s="57"/>
      <c r="B27" s="58"/>
      <c r="C27" s="58"/>
      <c r="D27" s="59"/>
      <c r="E27" s="12">
        <v>528</v>
      </c>
      <c r="F27" s="12">
        <v>528</v>
      </c>
      <c r="G27" s="14">
        <f t="shared" si="0"/>
        <v>100</v>
      </c>
      <c r="H27" s="13" t="s">
        <v>43</v>
      </c>
      <c r="I27" s="51"/>
      <c r="J27" s="51"/>
      <c r="K27" s="52"/>
    </row>
    <row r="28" spans="1:11" s="16" customFormat="1" ht="12.75">
      <c r="A28" s="57"/>
      <c r="B28" s="58"/>
      <c r="C28" s="58"/>
      <c r="D28" s="59"/>
      <c r="E28" s="12">
        <v>150</v>
      </c>
      <c r="F28" s="12">
        <v>150</v>
      </c>
      <c r="G28" s="14">
        <f t="shared" si="0"/>
        <v>100</v>
      </c>
      <c r="H28" s="13" t="s">
        <v>52</v>
      </c>
      <c r="I28" s="51"/>
      <c r="J28" s="51"/>
      <c r="K28" s="52"/>
    </row>
    <row r="29" spans="1:11" s="16" customFormat="1" ht="12.75">
      <c r="A29" s="57"/>
      <c r="B29" s="58"/>
      <c r="C29" s="58"/>
      <c r="D29" s="59"/>
      <c r="E29" s="12">
        <v>150</v>
      </c>
      <c r="F29" s="12">
        <v>150</v>
      </c>
      <c r="G29" s="14">
        <f t="shared" si="0"/>
        <v>100</v>
      </c>
      <c r="H29" s="13" t="s">
        <v>53</v>
      </c>
      <c r="I29" s="51"/>
      <c r="J29" s="51"/>
      <c r="K29" s="52"/>
    </row>
    <row r="30" spans="1:11" s="15" customFormat="1" ht="25.5">
      <c r="A30" s="44" t="s">
        <v>54</v>
      </c>
      <c r="B30" s="58">
        <f>6842+456+6794+5253+2777+1452</f>
        <v>23574</v>
      </c>
      <c r="C30" s="47">
        <v>18811</v>
      </c>
      <c r="D30" s="50">
        <f>C30/B30*100</f>
        <v>79.7955374565199</v>
      </c>
      <c r="E30" s="12">
        <v>1068</v>
      </c>
      <c r="F30" s="12">
        <v>1068</v>
      </c>
      <c r="G30" s="14">
        <f t="shared" si="0"/>
        <v>100</v>
      </c>
      <c r="H30" s="13" t="s">
        <v>55</v>
      </c>
      <c r="I30" s="51">
        <f>SUM(E30:E32)+B30</f>
        <v>28822</v>
      </c>
      <c r="J30" s="51">
        <f>SUM(F30:F32)+C30</f>
        <v>23187</v>
      </c>
      <c r="K30" s="52">
        <f>J30/I30*100</f>
        <v>80.4489625980154</v>
      </c>
    </row>
    <row r="31" spans="1:11" s="15" customFormat="1" ht="12.75">
      <c r="A31" s="45"/>
      <c r="B31" s="58"/>
      <c r="C31" s="48"/>
      <c r="D31" s="35"/>
      <c r="E31" s="12">
        <v>1180</v>
      </c>
      <c r="F31" s="12">
        <v>1180</v>
      </c>
      <c r="G31" s="14">
        <f t="shared" si="0"/>
        <v>100</v>
      </c>
      <c r="H31" s="13" t="s">
        <v>56</v>
      </c>
      <c r="I31" s="51"/>
      <c r="J31" s="51"/>
      <c r="K31" s="52"/>
    </row>
    <row r="32" spans="1:11" s="15" customFormat="1" ht="25.5">
      <c r="A32" s="46"/>
      <c r="B32" s="58"/>
      <c r="C32" s="49"/>
      <c r="D32" s="36"/>
      <c r="E32" s="12">
        <v>3000</v>
      </c>
      <c r="F32" s="12">
        <v>2128</v>
      </c>
      <c r="G32" s="14">
        <v>0</v>
      </c>
      <c r="H32" s="13" t="s">
        <v>57</v>
      </c>
      <c r="I32" s="51"/>
      <c r="J32" s="51"/>
      <c r="K32" s="52"/>
    </row>
    <row r="33" spans="1:11" s="16" customFormat="1" ht="42" customHeight="1">
      <c r="A33" s="19" t="s">
        <v>58</v>
      </c>
      <c r="B33" s="12">
        <f>4853+456+82+2238+1096+1025</f>
        <v>9750</v>
      </c>
      <c r="C33" s="12">
        <v>6097</v>
      </c>
      <c r="D33" s="20">
        <f>C33/B33*100</f>
        <v>62.53333333333333</v>
      </c>
      <c r="E33" s="12">
        <v>0</v>
      </c>
      <c r="F33" s="12">
        <v>0</v>
      </c>
      <c r="G33" s="14">
        <v>0</v>
      </c>
      <c r="H33" s="13"/>
      <c r="I33" s="12">
        <f>B33+E33</f>
        <v>9750</v>
      </c>
      <c r="J33" s="12">
        <f>C33+F33</f>
        <v>6097</v>
      </c>
      <c r="K33" s="14">
        <f>J33/I33*100</f>
        <v>62.53333333333333</v>
      </c>
    </row>
    <row r="34" spans="1:11" s="16" customFormat="1" ht="12.75" customHeight="1">
      <c r="A34" s="44" t="s">
        <v>59</v>
      </c>
      <c r="B34" s="47">
        <f>7009+2843+573+959+348+1263</f>
        <v>12995</v>
      </c>
      <c r="C34" s="47">
        <v>6814</v>
      </c>
      <c r="D34" s="50">
        <f>3988/12995*100</f>
        <v>30.688726433243556</v>
      </c>
      <c r="E34" s="12">
        <v>10000</v>
      </c>
      <c r="F34" s="12">
        <v>6680</v>
      </c>
      <c r="G34" s="14">
        <f>F34/E34*100</f>
        <v>66.8</v>
      </c>
      <c r="H34" s="13" t="s">
        <v>60</v>
      </c>
      <c r="I34" s="51">
        <f>SUM(E34:E37)+B34</f>
        <v>27385</v>
      </c>
      <c r="J34" s="51">
        <f>SUM(F34:F37)+C34</f>
        <v>13494</v>
      </c>
      <c r="K34" s="65">
        <f>J34/I34*100</f>
        <v>49.27515062990688</v>
      </c>
    </row>
    <row r="35" spans="1:11" s="16" customFormat="1" ht="25.5">
      <c r="A35" s="60"/>
      <c r="B35" s="62"/>
      <c r="C35" s="48"/>
      <c r="D35" s="35"/>
      <c r="E35" s="12">
        <v>600</v>
      </c>
      <c r="F35" s="12">
        <v>0</v>
      </c>
      <c r="G35" s="14">
        <f>F35/E35*100</f>
        <v>0</v>
      </c>
      <c r="H35" s="13" t="s">
        <v>61</v>
      </c>
      <c r="I35" s="64"/>
      <c r="J35" s="64"/>
      <c r="K35" s="66"/>
    </row>
    <row r="36" spans="1:11" s="16" customFormat="1" ht="12.75">
      <c r="A36" s="60"/>
      <c r="B36" s="62"/>
      <c r="C36" s="48"/>
      <c r="D36" s="35"/>
      <c r="E36" s="12">
        <v>1997</v>
      </c>
      <c r="F36" s="12">
        <v>0</v>
      </c>
      <c r="G36" s="14">
        <f>F36/E36*100</f>
        <v>0</v>
      </c>
      <c r="H36" s="13" t="s">
        <v>62</v>
      </c>
      <c r="I36" s="64"/>
      <c r="J36" s="64"/>
      <c r="K36" s="66"/>
    </row>
    <row r="37" spans="1:11" s="16" customFormat="1" ht="25.5">
      <c r="A37" s="61"/>
      <c r="B37" s="63"/>
      <c r="C37" s="49"/>
      <c r="D37" s="36"/>
      <c r="E37" s="12">
        <v>1793</v>
      </c>
      <c r="F37" s="12">
        <v>0</v>
      </c>
      <c r="G37" s="14">
        <f>F37/E37*100</f>
        <v>0</v>
      </c>
      <c r="H37" s="13" t="s">
        <v>63</v>
      </c>
      <c r="I37" s="64"/>
      <c r="J37" s="64"/>
      <c r="K37" s="67"/>
    </row>
    <row r="38" spans="1:11" s="16" customFormat="1" ht="15" customHeight="1">
      <c r="A38" s="68" t="s">
        <v>64</v>
      </c>
      <c r="B38" s="47">
        <f>1250+231+1048+4514+1355</f>
        <v>8398</v>
      </c>
      <c r="C38" s="47">
        <v>4448</v>
      </c>
      <c r="D38" s="50">
        <f>C38/B38*100</f>
        <v>52.964991664682074</v>
      </c>
      <c r="E38" s="12">
        <v>310</v>
      </c>
      <c r="F38" s="12">
        <v>310</v>
      </c>
      <c r="G38" s="14">
        <f aca="true" t="shared" si="1" ref="G38:G51">F38/E38*100</f>
        <v>100</v>
      </c>
      <c r="H38" s="21" t="s">
        <v>65</v>
      </c>
      <c r="I38" s="51">
        <f>SUM(E38:E41)+B38</f>
        <v>10788</v>
      </c>
      <c r="J38" s="51">
        <f>SUM(F38:F41)+C38</f>
        <v>6398</v>
      </c>
      <c r="K38" s="72">
        <f>J38/I38*100</f>
        <v>59.30663700407861</v>
      </c>
    </row>
    <row r="39" spans="1:11" s="16" customFormat="1" ht="15" customHeight="1">
      <c r="A39" s="69"/>
      <c r="B39" s="48"/>
      <c r="C39" s="48"/>
      <c r="D39" s="35"/>
      <c r="E39" s="12">
        <v>680</v>
      </c>
      <c r="F39" s="12">
        <v>240</v>
      </c>
      <c r="G39" s="14">
        <f t="shared" si="1"/>
        <v>35.294117647058826</v>
      </c>
      <c r="H39" s="21" t="s">
        <v>66</v>
      </c>
      <c r="I39" s="51"/>
      <c r="J39" s="51"/>
      <c r="K39" s="72"/>
    </row>
    <row r="40" spans="1:11" s="16" customFormat="1" ht="15" customHeight="1">
      <c r="A40" s="70"/>
      <c r="B40" s="62"/>
      <c r="C40" s="48"/>
      <c r="D40" s="35"/>
      <c r="E40" s="12">
        <v>400</v>
      </c>
      <c r="F40" s="12">
        <v>400</v>
      </c>
      <c r="G40" s="14">
        <f t="shared" si="1"/>
        <v>100</v>
      </c>
      <c r="H40" s="21" t="s">
        <v>67</v>
      </c>
      <c r="I40" s="64"/>
      <c r="J40" s="64"/>
      <c r="K40" s="73"/>
    </row>
    <row r="41" spans="1:11" s="16" customFormat="1" ht="25.5" customHeight="1">
      <c r="A41" s="71"/>
      <c r="B41" s="63"/>
      <c r="C41" s="49"/>
      <c r="D41" s="36"/>
      <c r="E41" s="12">
        <v>1000</v>
      </c>
      <c r="F41" s="12">
        <v>1000</v>
      </c>
      <c r="G41" s="14">
        <f t="shared" si="1"/>
        <v>100</v>
      </c>
      <c r="H41" s="13" t="s">
        <v>68</v>
      </c>
      <c r="I41" s="64"/>
      <c r="J41" s="64"/>
      <c r="K41" s="73"/>
    </row>
    <row r="42" spans="1:11" s="15" customFormat="1" ht="38.25">
      <c r="A42" s="19" t="s">
        <v>69</v>
      </c>
      <c r="B42" s="12">
        <f>3941+338+1320+1739+3424+1748</f>
        <v>12510</v>
      </c>
      <c r="C42" s="12">
        <v>7975</v>
      </c>
      <c r="D42" s="20">
        <f>C42/B42*100</f>
        <v>63.74900079936051</v>
      </c>
      <c r="E42" s="12">
        <v>2500</v>
      </c>
      <c r="F42" s="12">
        <f>1110+222</f>
        <v>1332</v>
      </c>
      <c r="G42" s="14">
        <f t="shared" si="1"/>
        <v>53.28000000000001</v>
      </c>
      <c r="H42" s="13" t="s">
        <v>70</v>
      </c>
      <c r="I42" s="8">
        <f>E42+B42</f>
        <v>15010</v>
      </c>
      <c r="J42" s="8">
        <f>F42+C42</f>
        <v>9307</v>
      </c>
      <c r="K42" s="14">
        <f>J42/I42*100</f>
        <v>62.00532978014657</v>
      </c>
    </row>
    <row r="43" spans="1:11" s="16" customFormat="1" ht="25.5">
      <c r="A43" s="44" t="s">
        <v>1</v>
      </c>
      <c r="B43" s="47">
        <f>450+1000+3200+2451+3287</f>
        <v>10388</v>
      </c>
      <c r="C43" s="47">
        <v>7041</v>
      </c>
      <c r="D43" s="50">
        <f>C43/B43*100</f>
        <v>67.78013092029265</v>
      </c>
      <c r="E43" s="12">
        <v>766</v>
      </c>
      <c r="F43" s="12">
        <v>766</v>
      </c>
      <c r="G43" s="14">
        <f t="shared" si="1"/>
        <v>100</v>
      </c>
      <c r="H43" s="13" t="s">
        <v>71</v>
      </c>
      <c r="I43" s="51">
        <f>SUM(E43:E47)+B43</f>
        <v>16170</v>
      </c>
      <c r="J43" s="51">
        <f>SUM(F43:F47)+C43</f>
        <v>11941</v>
      </c>
      <c r="K43" s="52">
        <f>J43/I43*100</f>
        <v>73.84662956091528</v>
      </c>
    </row>
    <row r="44" spans="1:11" s="16" customFormat="1" ht="15" customHeight="1">
      <c r="A44" s="45"/>
      <c r="B44" s="48"/>
      <c r="C44" s="48"/>
      <c r="D44" s="35"/>
      <c r="E44" s="12">
        <v>1716</v>
      </c>
      <c r="F44" s="12">
        <v>1716</v>
      </c>
      <c r="G44" s="14">
        <f t="shared" si="1"/>
        <v>100</v>
      </c>
      <c r="H44" s="13" t="s">
        <v>72</v>
      </c>
      <c r="I44" s="51"/>
      <c r="J44" s="51"/>
      <c r="K44" s="52"/>
    </row>
    <row r="45" spans="1:11" s="16" customFormat="1" ht="25.5">
      <c r="A45" s="45"/>
      <c r="B45" s="48"/>
      <c r="C45" s="48"/>
      <c r="D45" s="35"/>
      <c r="E45" s="12">
        <v>1800</v>
      </c>
      <c r="F45" s="12">
        <v>1800</v>
      </c>
      <c r="G45" s="14">
        <f t="shared" si="1"/>
        <v>100</v>
      </c>
      <c r="H45" s="13" t="s">
        <v>73</v>
      </c>
      <c r="I45" s="51"/>
      <c r="J45" s="51"/>
      <c r="K45" s="52"/>
    </row>
    <row r="46" spans="1:11" s="16" customFormat="1" ht="25.5">
      <c r="A46" s="45"/>
      <c r="B46" s="48"/>
      <c r="C46" s="48"/>
      <c r="D46" s="35"/>
      <c r="E46" s="12">
        <v>1000</v>
      </c>
      <c r="F46" s="12">
        <v>118</v>
      </c>
      <c r="G46" s="14">
        <f t="shared" si="1"/>
        <v>11.799999999999999</v>
      </c>
      <c r="H46" s="13" t="s">
        <v>74</v>
      </c>
      <c r="I46" s="51"/>
      <c r="J46" s="51"/>
      <c r="K46" s="52"/>
    </row>
    <row r="47" spans="1:11" s="16" customFormat="1" ht="25.5">
      <c r="A47" s="46"/>
      <c r="B47" s="49"/>
      <c r="C47" s="49"/>
      <c r="D47" s="36"/>
      <c r="E47" s="12">
        <v>500</v>
      </c>
      <c r="F47" s="12">
        <v>500</v>
      </c>
      <c r="G47" s="14">
        <f t="shared" si="1"/>
        <v>100</v>
      </c>
      <c r="H47" s="13" t="s">
        <v>75</v>
      </c>
      <c r="I47" s="51"/>
      <c r="J47" s="51"/>
      <c r="K47" s="52"/>
    </row>
    <row r="48" spans="1:11" s="15" customFormat="1" ht="12.75">
      <c r="A48" s="74" t="s">
        <v>76</v>
      </c>
      <c r="B48" s="47">
        <f>4319+475+600+2500+1401+2168</f>
        <v>11463</v>
      </c>
      <c r="C48" s="47">
        <v>8562</v>
      </c>
      <c r="D48" s="50">
        <f>C48/B48*100</f>
        <v>74.69248887725726</v>
      </c>
      <c r="E48" s="12">
        <v>12115</v>
      </c>
      <c r="F48" s="12">
        <v>8513</v>
      </c>
      <c r="G48" s="14">
        <f t="shared" si="1"/>
        <v>70.26826248452332</v>
      </c>
      <c r="H48" s="13" t="s">
        <v>77</v>
      </c>
      <c r="I48" s="51">
        <f>SUM(E48:E51)+B48</f>
        <v>26104</v>
      </c>
      <c r="J48" s="51">
        <f>SUM(F48:F51)+C48</f>
        <v>18119</v>
      </c>
      <c r="K48" s="52">
        <f>J48/I48*100</f>
        <v>69.41081826539994</v>
      </c>
    </row>
    <row r="49" spans="1:11" s="15" customFormat="1" ht="25.5" customHeight="1">
      <c r="A49" s="75"/>
      <c r="B49" s="62"/>
      <c r="C49" s="48"/>
      <c r="D49" s="35"/>
      <c r="E49" s="12">
        <v>619</v>
      </c>
      <c r="F49" s="12">
        <v>398</v>
      </c>
      <c r="G49" s="14">
        <f t="shared" si="1"/>
        <v>64.29725363489499</v>
      </c>
      <c r="H49" s="13" t="s">
        <v>78</v>
      </c>
      <c r="I49" s="64"/>
      <c r="J49" s="64"/>
      <c r="K49" s="52"/>
    </row>
    <row r="50" spans="1:11" s="15" customFormat="1" ht="25.5">
      <c r="A50" s="75"/>
      <c r="B50" s="62"/>
      <c r="C50" s="48"/>
      <c r="D50" s="35"/>
      <c r="E50" s="12">
        <v>1011</v>
      </c>
      <c r="F50" s="12">
        <v>250</v>
      </c>
      <c r="G50" s="14">
        <f t="shared" si="1"/>
        <v>24.727992087042534</v>
      </c>
      <c r="H50" s="13" t="s">
        <v>79</v>
      </c>
      <c r="I50" s="64"/>
      <c r="J50" s="64"/>
      <c r="K50" s="52"/>
    </row>
    <row r="51" spans="1:11" s="15" customFormat="1" ht="12.75">
      <c r="A51" s="76"/>
      <c r="B51" s="63"/>
      <c r="C51" s="49"/>
      <c r="D51" s="36"/>
      <c r="E51" s="12">
        <v>896</v>
      </c>
      <c r="F51" s="12">
        <v>396</v>
      </c>
      <c r="G51" s="14">
        <f t="shared" si="1"/>
        <v>44.19642857142857</v>
      </c>
      <c r="H51" s="13" t="s">
        <v>80</v>
      </c>
      <c r="I51" s="64"/>
      <c r="J51" s="64"/>
      <c r="K51" s="52"/>
    </row>
    <row r="52" spans="1:11" s="15" customFormat="1" ht="12.75">
      <c r="A52" s="74" t="s">
        <v>2</v>
      </c>
      <c r="B52" s="47">
        <f>2947+1914+850+2522+2101+1750</f>
        <v>12084</v>
      </c>
      <c r="C52" s="47">
        <v>8627</v>
      </c>
      <c r="D52" s="47">
        <f>C52/B52*100</f>
        <v>71.391923204237</v>
      </c>
      <c r="E52" s="12">
        <v>660</v>
      </c>
      <c r="F52" s="12">
        <v>600</v>
      </c>
      <c r="G52" s="14">
        <f>F52/E52*100</f>
        <v>90.9090909090909</v>
      </c>
      <c r="H52" s="21" t="s">
        <v>81</v>
      </c>
      <c r="I52" s="58">
        <f>SUM(E52:E54)+B52</f>
        <v>17667</v>
      </c>
      <c r="J52" s="58">
        <f>SUM(F52:F54)+C52</f>
        <v>13372</v>
      </c>
      <c r="K52" s="52">
        <f>J52/I52*100</f>
        <v>75.68913794079357</v>
      </c>
    </row>
    <row r="53" spans="1:11" s="16" customFormat="1" ht="12.75">
      <c r="A53" s="75"/>
      <c r="B53" s="48"/>
      <c r="C53" s="48"/>
      <c r="D53" s="48"/>
      <c r="E53" s="12">
        <v>4100</v>
      </c>
      <c r="F53" s="12">
        <v>3365</v>
      </c>
      <c r="G53" s="14">
        <f aca="true" t="shared" si="2" ref="G53:G115">F53/E53*100</f>
        <v>82.07317073170731</v>
      </c>
      <c r="H53" s="13" t="s">
        <v>82</v>
      </c>
      <c r="I53" s="58"/>
      <c r="J53" s="58"/>
      <c r="K53" s="52"/>
    </row>
    <row r="54" spans="1:11" s="16" customFormat="1" ht="12.75">
      <c r="A54" s="76"/>
      <c r="B54" s="63"/>
      <c r="C54" s="49"/>
      <c r="D54" s="49"/>
      <c r="E54" s="12">
        <v>823</v>
      </c>
      <c r="F54" s="12">
        <v>780</v>
      </c>
      <c r="G54" s="14">
        <f t="shared" si="2"/>
        <v>94.77521263669502</v>
      </c>
      <c r="H54" s="13" t="s">
        <v>83</v>
      </c>
      <c r="I54" s="77"/>
      <c r="J54" s="77"/>
      <c r="K54" s="52"/>
    </row>
    <row r="55" spans="1:11" s="16" customFormat="1" ht="12.75">
      <c r="A55" s="74" t="s">
        <v>3</v>
      </c>
      <c r="B55" s="47">
        <f>440+990+2940+2889+760</f>
        <v>8019</v>
      </c>
      <c r="C55" s="47">
        <v>6961</v>
      </c>
      <c r="D55" s="50">
        <f>C55/B55*100</f>
        <v>86.8063349544831</v>
      </c>
      <c r="E55" s="12">
        <v>710</v>
      </c>
      <c r="F55" s="12">
        <v>520</v>
      </c>
      <c r="G55" s="14">
        <f t="shared" si="2"/>
        <v>73.23943661971832</v>
      </c>
      <c r="H55" s="21" t="s">
        <v>84</v>
      </c>
      <c r="I55" s="51">
        <f>SUM(E55:E57)+B55</f>
        <v>10831</v>
      </c>
      <c r="J55" s="51">
        <f>SUM(F55:F57)+C55</f>
        <v>9434</v>
      </c>
      <c r="K55" s="52">
        <f>J55/I55*100</f>
        <v>87.10183731880713</v>
      </c>
    </row>
    <row r="56" spans="1:11" s="16" customFormat="1" ht="12.75">
      <c r="A56" s="78"/>
      <c r="B56" s="48"/>
      <c r="C56" s="48"/>
      <c r="D56" s="35"/>
      <c r="E56" s="12">
        <v>1400</v>
      </c>
      <c r="F56" s="12">
        <v>1251</v>
      </c>
      <c r="G56" s="14">
        <f t="shared" si="2"/>
        <v>89.35714285714286</v>
      </c>
      <c r="H56" s="21" t="s">
        <v>85</v>
      </c>
      <c r="I56" s="51"/>
      <c r="J56" s="51"/>
      <c r="K56" s="52"/>
    </row>
    <row r="57" spans="1:11" s="16" customFormat="1" ht="25.5">
      <c r="A57" s="76"/>
      <c r="B57" s="63"/>
      <c r="C57" s="49"/>
      <c r="D57" s="36"/>
      <c r="E57" s="12">
        <v>702</v>
      </c>
      <c r="F57" s="12">
        <v>702</v>
      </c>
      <c r="G57" s="14">
        <f t="shared" si="2"/>
        <v>100</v>
      </c>
      <c r="H57" s="13" t="s">
        <v>86</v>
      </c>
      <c r="I57" s="64"/>
      <c r="J57" s="64"/>
      <c r="K57" s="52"/>
    </row>
    <row r="58" spans="1:11" s="16" customFormat="1" ht="38.25">
      <c r="A58" s="19" t="s">
        <v>87</v>
      </c>
      <c r="B58" s="12">
        <f>3186+714+304+576+766</f>
        <v>5546</v>
      </c>
      <c r="C58" s="12">
        <v>2617</v>
      </c>
      <c r="D58" s="20">
        <f>C58/B58*100</f>
        <v>47.18716191849982</v>
      </c>
      <c r="E58" s="12">
        <v>2400</v>
      </c>
      <c r="F58" s="12">
        <v>2166</v>
      </c>
      <c r="G58" s="14">
        <f t="shared" si="2"/>
        <v>90.25</v>
      </c>
      <c r="H58" s="21" t="s">
        <v>88</v>
      </c>
      <c r="I58" s="8">
        <f aca="true" t="shared" si="3" ref="I58:J60">E58+B58</f>
        <v>7946</v>
      </c>
      <c r="J58" s="8">
        <f t="shared" si="3"/>
        <v>4783</v>
      </c>
      <c r="K58" s="14">
        <f>J58/I58*100</f>
        <v>60.193808205386354</v>
      </c>
    </row>
    <row r="59" spans="1:11" s="15" customFormat="1" ht="38.25">
      <c r="A59" s="19" t="s">
        <v>4</v>
      </c>
      <c r="B59" s="12">
        <f>3183+826+1500+2415+4500+300</f>
        <v>12724</v>
      </c>
      <c r="C59" s="12">
        <v>10783</v>
      </c>
      <c r="D59" s="20">
        <f>C59*100/B59</f>
        <v>84.74536309336686</v>
      </c>
      <c r="E59" s="12">
        <v>500</v>
      </c>
      <c r="F59" s="12">
        <v>500</v>
      </c>
      <c r="G59" s="14">
        <f t="shared" si="2"/>
        <v>100</v>
      </c>
      <c r="H59" s="13" t="s">
        <v>89</v>
      </c>
      <c r="I59" s="8">
        <f t="shared" si="3"/>
        <v>13224</v>
      </c>
      <c r="J59" s="8">
        <f t="shared" si="3"/>
        <v>11283</v>
      </c>
      <c r="K59" s="14">
        <f>J59/I59*100</f>
        <v>85.32214156079854</v>
      </c>
    </row>
    <row r="60" spans="1:11" s="16" customFormat="1" ht="25.5">
      <c r="A60" s="19" t="s">
        <v>5</v>
      </c>
      <c r="B60" s="12">
        <f>979+349+800+10065+3027+1150</f>
        <v>16370</v>
      </c>
      <c r="C60" s="12">
        <v>14438</v>
      </c>
      <c r="D60" s="20">
        <f>C60/B60*100</f>
        <v>88.1979230299328</v>
      </c>
      <c r="E60" s="12">
        <v>900</v>
      </c>
      <c r="F60" s="12">
        <v>618</v>
      </c>
      <c r="G60" s="14">
        <f t="shared" si="2"/>
        <v>68.66666666666667</v>
      </c>
      <c r="H60" s="21" t="s">
        <v>84</v>
      </c>
      <c r="I60" s="8">
        <f t="shared" si="3"/>
        <v>17270</v>
      </c>
      <c r="J60" s="8">
        <f t="shared" si="3"/>
        <v>15056</v>
      </c>
      <c r="K60" s="14">
        <f>J60/I60*100</f>
        <v>87.18008106543138</v>
      </c>
    </row>
    <row r="61" spans="1:11" s="16" customFormat="1" ht="25.5">
      <c r="A61" s="19" t="s">
        <v>90</v>
      </c>
      <c r="B61" s="12">
        <v>0</v>
      </c>
      <c r="C61" s="12">
        <v>0</v>
      </c>
      <c r="D61" s="12">
        <v>0</v>
      </c>
      <c r="E61" s="12">
        <v>9000</v>
      </c>
      <c r="F61" s="12">
        <v>8626</v>
      </c>
      <c r="G61" s="14">
        <f t="shared" si="2"/>
        <v>95.84444444444445</v>
      </c>
      <c r="H61" s="21" t="s">
        <v>91</v>
      </c>
      <c r="I61" s="8">
        <f>SUM(B61:E61)</f>
        <v>9000</v>
      </c>
      <c r="J61" s="12">
        <f>C61+F61</f>
        <v>8626</v>
      </c>
      <c r="K61" s="14">
        <f>J61/I61*100</f>
        <v>95.84444444444445</v>
      </c>
    </row>
    <row r="62" spans="1:11" s="16" customFormat="1" ht="12.75">
      <c r="A62" s="44" t="s">
        <v>92</v>
      </c>
      <c r="B62" s="47">
        <f>320+12114+1995+3526</f>
        <v>17955</v>
      </c>
      <c r="C62" s="47">
        <v>10887</v>
      </c>
      <c r="D62" s="50">
        <f>C62/B62*100</f>
        <v>60.63492063492063</v>
      </c>
      <c r="E62" s="12">
        <v>3384</v>
      </c>
      <c r="F62" s="21">
        <v>2352</v>
      </c>
      <c r="G62" s="14">
        <f t="shared" si="2"/>
        <v>69.50354609929079</v>
      </c>
      <c r="H62" s="13" t="s">
        <v>93</v>
      </c>
      <c r="I62" s="51">
        <f>SUM(E62:E65)+B62</f>
        <v>22869</v>
      </c>
      <c r="J62" s="51">
        <f>SUM(F62:F65)+C62</f>
        <v>13869</v>
      </c>
      <c r="K62" s="65">
        <f>J62/I62*100</f>
        <v>60.645415190869734</v>
      </c>
    </row>
    <row r="63" spans="1:11" s="16" customFormat="1" ht="12.75">
      <c r="A63" s="45"/>
      <c r="B63" s="48"/>
      <c r="C63" s="48"/>
      <c r="D63" s="35"/>
      <c r="E63" s="12">
        <v>630</v>
      </c>
      <c r="F63" s="21">
        <v>630</v>
      </c>
      <c r="G63" s="14">
        <f t="shared" si="2"/>
        <v>100</v>
      </c>
      <c r="H63" s="13" t="s">
        <v>94</v>
      </c>
      <c r="I63" s="51"/>
      <c r="J63" s="51"/>
      <c r="K63" s="66"/>
    </row>
    <row r="64" spans="1:11" s="16" customFormat="1" ht="25.5">
      <c r="A64" s="45"/>
      <c r="B64" s="48"/>
      <c r="C64" s="48"/>
      <c r="D64" s="35"/>
      <c r="E64" s="12">
        <v>150</v>
      </c>
      <c r="F64" s="21">
        <v>0</v>
      </c>
      <c r="G64" s="14">
        <f t="shared" si="2"/>
        <v>0</v>
      </c>
      <c r="H64" s="13" t="s">
        <v>95</v>
      </c>
      <c r="I64" s="51"/>
      <c r="J64" s="51"/>
      <c r="K64" s="66"/>
    </row>
    <row r="65" spans="1:11" s="16" customFormat="1" ht="12.75">
      <c r="A65" s="46"/>
      <c r="B65" s="49"/>
      <c r="C65" s="49"/>
      <c r="D65" s="36"/>
      <c r="E65" s="12">
        <v>750</v>
      </c>
      <c r="F65" s="21">
        <v>0</v>
      </c>
      <c r="G65" s="14">
        <f t="shared" si="2"/>
        <v>0</v>
      </c>
      <c r="H65" s="13" t="s">
        <v>96</v>
      </c>
      <c r="I65" s="51"/>
      <c r="J65" s="51"/>
      <c r="K65" s="67"/>
    </row>
    <row r="66" spans="1:11" s="16" customFormat="1" ht="12.75">
      <c r="A66" s="44" t="s">
        <v>6</v>
      </c>
      <c r="B66" s="47">
        <f>958+7714+2575+678+816</f>
        <v>12741</v>
      </c>
      <c r="C66" s="47">
        <v>6875</v>
      </c>
      <c r="D66" s="50">
        <f>C66/B66*100</f>
        <v>53.959657797661094</v>
      </c>
      <c r="E66" s="12">
        <v>2526</v>
      </c>
      <c r="F66" s="12">
        <v>1895</v>
      </c>
      <c r="G66" s="14">
        <f t="shared" si="2"/>
        <v>75.01979414093428</v>
      </c>
      <c r="H66" s="13" t="s">
        <v>97</v>
      </c>
      <c r="I66" s="51">
        <f>SUM(E66:E69)+B66</f>
        <v>21067</v>
      </c>
      <c r="J66" s="51">
        <f>SUM(F66:F69)+C66</f>
        <v>9834</v>
      </c>
      <c r="K66" s="65">
        <f>J66/I66*100</f>
        <v>46.67964114491859</v>
      </c>
    </row>
    <row r="67" spans="1:11" s="16" customFormat="1" ht="12.75">
      <c r="A67" s="45"/>
      <c r="B67" s="48"/>
      <c r="C67" s="48"/>
      <c r="D67" s="35"/>
      <c r="E67" s="12">
        <v>2800</v>
      </c>
      <c r="F67" s="12">
        <v>0</v>
      </c>
      <c r="G67" s="14">
        <f t="shared" si="2"/>
        <v>0</v>
      </c>
      <c r="H67" s="13" t="s">
        <v>98</v>
      </c>
      <c r="I67" s="51"/>
      <c r="J67" s="51"/>
      <c r="K67" s="66"/>
    </row>
    <row r="68" spans="1:11" s="16" customFormat="1" ht="38.25">
      <c r="A68" s="45"/>
      <c r="B68" s="48"/>
      <c r="C68" s="48"/>
      <c r="D68" s="35"/>
      <c r="E68" s="12">
        <v>1500</v>
      </c>
      <c r="F68" s="12">
        <v>547</v>
      </c>
      <c r="G68" s="14">
        <f t="shared" si="2"/>
        <v>36.46666666666666</v>
      </c>
      <c r="H68" s="13" t="s">
        <v>99</v>
      </c>
      <c r="I68" s="51"/>
      <c r="J68" s="51"/>
      <c r="K68" s="66"/>
    </row>
    <row r="69" spans="1:11" s="16" customFormat="1" ht="25.5">
      <c r="A69" s="46"/>
      <c r="B69" s="49"/>
      <c r="C69" s="49"/>
      <c r="D69" s="36"/>
      <c r="E69" s="12">
        <v>1500</v>
      </c>
      <c r="F69" s="12">
        <v>517</v>
      </c>
      <c r="G69" s="14">
        <f t="shared" si="2"/>
        <v>34.46666666666667</v>
      </c>
      <c r="H69" s="13" t="s">
        <v>100</v>
      </c>
      <c r="I69" s="51"/>
      <c r="J69" s="51"/>
      <c r="K69" s="67"/>
    </row>
    <row r="70" spans="1:11" ht="12.75">
      <c r="A70" s="79" t="s">
        <v>7</v>
      </c>
      <c r="B70" s="82">
        <f>7913+1865+1556</f>
        <v>11334</v>
      </c>
      <c r="C70" s="82">
        <v>6459</v>
      </c>
      <c r="D70" s="87">
        <f>C70/B70*100</f>
        <v>56.98782424563261</v>
      </c>
      <c r="E70" s="22">
        <v>1000</v>
      </c>
      <c r="F70" s="22">
        <v>1000</v>
      </c>
      <c r="G70" s="23">
        <f t="shared" si="2"/>
        <v>100</v>
      </c>
      <c r="H70" s="24" t="s">
        <v>101</v>
      </c>
      <c r="I70" s="90">
        <f>SUM(E70:E72)+B70</f>
        <v>14557</v>
      </c>
      <c r="J70" s="90">
        <f>SUM(F70:F72)+C70</f>
        <v>8987</v>
      </c>
      <c r="K70" s="92">
        <f>J70/I70*100</f>
        <v>61.73662155663941</v>
      </c>
    </row>
    <row r="71" spans="1:11" ht="25.5">
      <c r="A71" s="80"/>
      <c r="B71" s="83"/>
      <c r="C71" s="85"/>
      <c r="D71" s="88"/>
      <c r="E71" s="22">
        <v>1600</v>
      </c>
      <c r="F71" s="22">
        <v>905</v>
      </c>
      <c r="G71" s="14">
        <f t="shared" si="2"/>
        <v>56.56250000000001</v>
      </c>
      <c r="H71" s="24" t="s">
        <v>102</v>
      </c>
      <c r="I71" s="91"/>
      <c r="J71" s="91"/>
      <c r="K71" s="93"/>
    </row>
    <row r="72" spans="1:11" ht="12.75">
      <c r="A72" s="81"/>
      <c r="B72" s="84"/>
      <c r="C72" s="86"/>
      <c r="D72" s="89"/>
      <c r="E72" s="22">
        <v>623</v>
      </c>
      <c r="F72" s="22">
        <v>623</v>
      </c>
      <c r="G72" s="23">
        <f t="shared" si="2"/>
        <v>100</v>
      </c>
      <c r="H72" s="24" t="s">
        <v>103</v>
      </c>
      <c r="I72" s="91"/>
      <c r="J72" s="91"/>
      <c r="K72" s="93"/>
    </row>
    <row r="73" spans="1:11" s="16" customFormat="1" ht="12.75">
      <c r="A73" s="44" t="s">
        <v>8</v>
      </c>
      <c r="B73" s="47">
        <f>310+3407+1400+595</f>
        <v>5712</v>
      </c>
      <c r="C73" s="47">
        <v>4178</v>
      </c>
      <c r="D73" s="50">
        <f>C73/B73*100</f>
        <v>73.14425770308122</v>
      </c>
      <c r="E73" s="12">
        <v>2280</v>
      </c>
      <c r="F73" s="12">
        <v>1002</v>
      </c>
      <c r="G73" s="14">
        <f t="shared" si="2"/>
        <v>43.94736842105263</v>
      </c>
      <c r="H73" s="21" t="s">
        <v>104</v>
      </c>
      <c r="I73" s="58">
        <f>SUM(E73:E77)+B73</f>
        <v>10961</v>
      </c>
      <c r="J73" s="58">
        <f>SUM(F73:F77)+C73</f>
        <v>7618</v>
      </c>
      <c r="K73" s="52">
        <f>J73/I73*100</f>
        <v>69.50095794179363</v>
      </c>
    </row>
    <row r="74" spans="1:11" s="16" customFormat="1" ht="12.75">
      <c r="A74" s="45"/>
      <c r="B74" s="48"/>
      <c r="C74" s="48"/>
      <c r="D74" s="35"/>
      <c r="E74" s="12">
        <v>1000</v>
      </c>
      <c r="F74" s="12">
        <v>705</v>
      </c>
      <c r="G74" s="14">
        <f t="shared" si="2"/>
        <v>70.5</v>
      </c>
      <c r="H74" s="21" t="s">
        <v>105</v>
      </c>
      <c r="I74" s="58"/>
      <c r="J74" s="58"/>
      <c r="K74" s="52"/>
    </row>
    <row r="75" spans="1:11" s="16" customFormat="1" ht="25.5">
      <c r="A75" s="45"/>
      <c r="B75" s="48"/>
      <c r="C75" s="48"/>
      <c r="D75" s="35"/>
      <c r="E75" s="12">
        <v>1575</v>
      </c>
      <c r="F75" s="12">
        <v>1339</v>
      </c>
      <c r="G75" s="14">
        <f t="shared" si="2"/>
        <v>85.01587301587301</v>
      </c>
      <c r="H75" s="13" t="s">
        <v>106</v>
      </c>
      <c r="I75" s="58"/>
      <c r="J75" s="58"/>
      <c r="K75" s="52"/>
    </row>
    <row r="76" spans="1:11" s="16" customFormat="1" ht="25.5">
      <c r="A76" s="60"/>
      <c r="B76" s="62"/>
      <c r="C76" s="48"/>
      <c r="D76" s="35"/>
      <c r="E76" s="12">
        <v>305</v>
      </c>
      <c r="F76" s="12">
        <v>305</v>
      </c>
      <c r="G76" s="14">
        <f t="shared" si="2"/>
        <v>100</v>
      </c>
      <c r="H76" s="13" t="s">
        <v>107</v>
      </c>
      <c r="I76" s="77"/>
      <c r="J76" s="77"/>
      <c r="K76" s="52"/>
    </row>
    <row r="77" spans="1:11" s="16" customFormat="1" ht="38.25">
      <c r="A77" s="61"/>
      <c r="B77" s="63"/>
      <c r="C77" s="49"/>
      <c r="D77" s="36"/>
      <c r="E77" s="12">
        <v>89</v>
      </c>
      <c r="F77" s="12">
        <v>89</v>
      </c>
      <c r="G77" s="14">
        <f t="shared" si="2"/>
        <v>100</v>
      </c>
      <c r="H77" s="13" t="s">
        <v>108</v>
      </c>
      <c r="I77" s="77"/>
      <c r="J77" s="77"/>
      <c r="K77" s="52"/>
    </row>
    <row r="78" spans="1:11" s="16" customFormat="1" ht="25.5">
      <c r="A78" s="44" t="s">
        <v>109</v>
      </c>
      <c r="B78" s="47">
        <f>6285+3200+478+2372</f>
        <v>12335</v>
      </c>
      <c r="C78" s="47">
        <v>6213</v>
      </c>
      <c r="D78" s="50">
        <f>C78/B78*100</f>
        <v>50.368869071747056</v>
      </c>
      <c r="E78" s="12">
        <v>4287</v>
      </c>
      <c r="F78" s="12">
        <v>0</v>
      </c>
      <c r="G78" s="14">
        <f t="shared" si="2"/>
        <v>0</v>
      </c>
      <c r="H78" s="13" t="s">
        <v>110</v>
      </c>
      <c r="I78" s="51">
        <f>SUM(E78:E82)+B78</f>
        <v>23462</v>
      </c>
      <c r="J78" s="51">
        <f>SUM(F78:F82)+C78</f>
        <v>6213</v>
      </c>
      <c r="K78" s="94">
        <f>J78/I78*100</f>
        <v>26.481118404228116</v>
      </c>
    </row>
    <row r="79" spans="1:11" s="16" customFormat="1" ht="12.75">
      <c r="A79" s="45"/>
      <c r="B79" s="48"/>
      <c r="C79" s="48"/>
      <c r="D79" s="35"/>
      <c r="E79" s="12">
        <v>600</v>
      </c>
      <c r="F79" s="12">
        <v>0</v>
      </c>
      <c r="G79" s="14">
        <f t="shared" si="2"/>
        <v>0</v>
      </c>
      <c r="H79" s="13" t="s">
        <v>111</v>
      </c>
      <c r="I79" s="51"/>
      <c r="J79" s="51"/>
      <c r="K79" s="94"/>
    </row>
    <row r="80" spans="1:11" s="16" customFormat="1" ht="40.5" customHeight="1">
      <c r="A80" s="45"/>
      <c r="B80" s="48"/>
      <c r="C80" s="48"/>
      <c r="D80" s="35"/>
      <c r="E80" s="12">
        <v>2000</v>
      </c>
      <c r="F80" s="12">
        <v>0</v>
      </c>
      <c r="G80" s="14">
        <f t="shared" si="2"/>
        <v>0</v>
      </c>
      <c r="H80" s="13" t="s">
        <v>112</v>
      </c>
      <c r="I80" s="51"/>
      <c r="J80" s="51"/>
      <c r="K80" s="94"/>
    </row>
    <row r="81" spans="1:11" s="16" customFormat="1" ht="12.75">
      <c r="A81" s="45"/>
      <c r="B81" s="48"/>
      <c r="C81" s="48"/>
      <c r="D81" s="35"/>
      <c r="E81" s="12">
        <v>3000</v>
      </c>
      <c r="F81" s="12">
        <v>0</v>
      </c>
      <c r="G81" s="14">
        <f t="shared" si="2"/>
        <v>0</v>
      </c>
      <c r="H81" s="13" t="s">
        <v>113</v>
      </c>
      <c r="I81" s="51"/>
      <c r="J81" s="51"/>
      <c r="K81" s="94"/>
    </row>
    <row r="82" spans="1:11" s="16" customFormat="1" ht="25.5">
      <c r="A82" s="46"/>
      <c r="B82" s="49"/>
      <c r="C82" s="49"/>
      <c r="D82" s="36"/>
      <c r="E82" s="12">
        <v>1240</v>
      </c>
      <c r="F82" s="12">
        <v>0</v>
      </c>
      <c r="G82" s="14">
        <f t="shared" si="2"/>
        <v>0</v>
      </c>
      <c r="H82" s="13" t="s">
        <v>114</v>
      </c>
      <c r="I82" s="51"/>
      <c r="J82" s="51"/>
      <c r="K82" s="94"/>
    </row>
    <row r="83" spans="1:11" s="16" customFormat="1" ht="12.75">
      <c r="A83" s="44" t="s">
        <v>9</v>
      </c>
      <c r="B83" s="47">
        <f>7999+2661+809+727</f>
        <v>12196</v>
      </c>
      <c r="C83" s="47">
        <v>7588</v>
      </c>
      <c r="D83" s="50">
        <f>C83/B83*100</f>
        <v>62.21712036733356</v>
      </c>
      <c r="E83" s="12">
        <v>2000</v>
      </c>
      <c r="F83" s="12">
        <v>0</v>
      </c>
      <c r="G83" s="14">
        <f t="shared" si="2"/>
        <v>0</v>
      </c>
      <c r="H83" s="13" t="s">
        <v>115</v>
      </c>
      <c r="I83" s="51">
        <f>SUM(E83:E91)+B83</f>
        <v>18810</v>
      </c>
      <c r="J83" s="51">
        <f>SUM(F83:F91)+C83</f>
        <v>10512</v>
      </c>
      <c r="K83" s="72">
        <f>J83/I83*100</f>
        <v>55.885167464114836</v>
      </c>
    </row>
    <row r="84" spans="1:11" s="16" customFormat="1" ht="12.75">
      <c r="A84" s="45"/>
      <c r="B84" s="48"/>
      <c r="C84" s="48"/>
      <c r="D84" s="35"/>
      <c r="E84" s="12">
        <v>500</v>
      </c>
      <c r="F84" s="12">
        <v>481</v>
      </c>
      <c r="G84" s="14">
        <f t="shared" si="2"/>
        <v>96.2</v>
      </c>
      <c r="H84" s="13" t="s">
        <v>116</v>
      </c>
      <c r="I84" s="51"/>
      <c r="J84" s="51"/>
      <c r="K84" s="72"/>
    </row>
    <row r="85" spans="1:11" s="16" customFormat="1" ht="12.75">
      <c r="A85" s="45"/>
      <c r="B85" s="48"/>
      <c r="C85" s="48"/>
      <c r="D85" s="35"/>
      <c r="E85" s="12">
        <v>200</v>
      </c>
      <c r="F85" s="12">
        <v>200</v>
      </c>
      <c r="G85" s="14">
        <f t="shared" si="2"/>
        <v>100</v>
      </c>
      <c r="H85" s="13" t="s">
        <v>117</v>
      </c>
      <c r="I85" s="51"/>
      <c r="J85" s="51"/>
      <c r="K85" s="72"/>
    </row>
    <row r="86" spans="1:11" s="16" customFormat="1" ht="12.75">
      <c r="A86" s="45"/>
      <c r="B86" s="48"/>
      <c r="C86" s="48"/>
      <c r="D86" s="35"/>
      <c r="E86" s="12">
        <v>200</v>
      </c>
      <c r="F86" s="12">
        <v>157</v>
      </c>
      <c r="G86" s="14">
        <f t="shared" si="2"/>
        <v>78.5</v>
      </c>
      <c r="H86" s="13" t="s">
        <v>118</v>
      </c>
      <c r="I86" s="51"/>
      <c r="J86" s="51"/>
      <c r="K86" s="72"/>
    </row>
    <row r="87" spans="1:11" s="16" customFormat="1" ht="25.5">
      <c r="A87" s="45"/>
      <c r="B87" s="48"/>
      <c r="C87" s="48"/>
      <c r="D87" s="35"/>
      <c r="E87" s="12">
        <v>1214</v>
      </c>
      <c r="F87" s="12">
        <v>0</v>
      </c>
      <c r="G87" s="14">
        <f t="shared" si="2"/>
        <v>0</v>
      </c>
      <c r="H87" s="13" t="s">
        <v>119</v>
      </c>
      <c r="I87" s="51"/>
      <c r="J87" s="51"/>
      <c r="K87" s="72"/>
    </row>
    <row r="88" spans="1:11" s="16" customFormat="1" ht="12.75">
      <c r="A88" s="45"/>
      <c r="B88" s="48"/>
      <c r="C88" s="48"/>
      <c r="D88" s="35"/>
      <c r="E88" s="12">
        <v>1000</v>
      </c>
      <c r="F88" s="12">
        <v>994</v>
      </c>
      <c r="G88" s="14">
        <f t="shared" si="2"/>
        <v>99.4</v>
      </c>
      <c r="H88" s="13" t="s">
        <v>120</v>
      </c>
      <c r="I88" s="51"/>
      <c r="J88" s="51"/>
      <c r="K88" s="72"/>
    </row>
    <row r="89" spans="1:11" s="16" customFormat="1" ht="12.75">
      <c r="A89" s="45"/>
      <c r="B89" s="48"/>
      <c r="C89" s="48"/>
      <c r="D89" s="35"/>
      <c r="E89" s="12">
        <v>400</v>
      </c>
      <c r="F89" s="12">
        <v>397</v>
      </c>
      <c r="G89" s="14">
        <f t="shared" si="2"/>
        <v>99.25</v>
      </c>
      <c r="H89" s="13" t="s">
        <v>121</v>
      </c>
      <c r="I89" s="51"/>
      <c r="J89" s="51"/>
      <c r="K89" s="72"/>
    </row>
    <row r="90" spans="1:11" s="16" customFormat="1" ht="15" customHeight="1">
      <c r="A90" s="45"/>
      <c r="B90" s="48"/>
      <c r="C90" s="48"/>
      <c r="D90" s="35"/>
      <c r="E90" s="12">
        <v>400</v>
      </c>
      <c r="F90" s="12">
        <v>0</v>
      </c>
      <c r="G90" s="14">
        <f t="shared" si="2"/>
        <v>0</v>
      </c>
      <c r="H90" s="13" t="s">
        <v>122</v>
      </c>
      <c r="I90" s="51"/>
      <c r="J90" s="51"/>
      <c r="K90" s="72"/>
    </row>
    <row r="91" spans="1:11" s="16" customFormat="1" ht="12.75">
      <c r="A91" s="46"/>
      <c r="B91" s="49"/>
      <c r="C91" s="49"/>
      <c r="D91" s="36"/>
      <c r="E91" s="12">
        <v>700</v>
      </c>
      <c r="F91" s="12">
        <v>695</v>
      </c>
      <c r="G91" s="14">
        <f t="shared" si="2"/>
        <v>99.28571428571429</v>
      </c>
      <c r="H91" s="13" t="s">
        <v>123</v>
      </c>
      <c r="I91" s="51"/>
      <c r="J91" s="51"/>
      <c r="K91" s="72"/>
    </row>
    <row r="92" spans="1:11" s="16" customFormat="1" ht="12.75">
      <c r="A92" s="44" t="s">
        <v>10</v>
      </c>
      <c r="B92" s="47">
        <f>610+3256+1516+900+2400</f>
        <v>8682</v>
      </c>
      <c r="C92" s="47">
        <v>6093</v>
      </c>
      <c r="D92" s="50">
        <f>C92/B92*100</f>
        <v>70.1796821008984</v>
      </c>
      <c r="E92" s="12">
        <v>1049</v>
      </c>
      <c r="F92" s="12">
        <v>626</v>
      </c>
      <c r="G92" s="14">
        <f t="shared" si="2"/>
        <v>59.67588179218303</v>
      </c>
      <c r="H92" s="13" t="s">
        <v>124</v>
      </c>
      <c r="I92" s="51">
        <f>SUM(E92:E95)+B92</f>
        <v>12751</v>
      </c>
      <c r="J92" s="51">
        <f>SUM(F92:F95)+C92</f>
        <v>8236</v>
      </c>
      <c r="K92" s="94">
        <f>J92/I92*100</f>
        <v>64.59101246961023</v>
      </c>
    </row>
    <row r="93" spans="1:11" s="16" customFormat="1" ht="12.75">
      <c r="A93" s="60"/>
      <c r="B93" s="62"/>
      <c r="C93" s="48"/>
      <c r="D93" s="35"/>
      <c r="E93" s="12">
        <v>1500</v>
      </c>
      <c r="F93" s="12">
        <v>0</v>
      </c>
      <c r="G93" s="14">
        <f t="shared" si="2"/>
        <v>0</v>
      </c>
      <c r="H93" s="13" t="s">
        <v>125</v>
      </c>
      <c r="I93" s="64"/>
      <c r="J93" s="64"/>
      <c r="K93" s="95"/>
    </row>
    <row r="94" spans="1:11" s="16" customFormat="1" ht="12.75">
      <c r="A94" s="60"/>
      <c r="B94" s="62"/>
      <c r="C94" s="48"/>
      <c r="D94" s="35"/>
      <c r="E94" s="12">
        <v>1270</v>
      </c>
      <c r="F94" s="12">
        <v>1270</v>
      </c>
      <c r="G94" s="14">
        <f t="shared" si="2"/>
        <v>100</v>
      </c>
      <c r="H94" s="13" t="s">
        <v>126</v>
      </c>
      <c r="I94" s="64"/>
      <c r="J94" s="64"/>
      <c r="K94" s="95"/>
    </row>
    <row r="95" spans="1:11" s="16" customFormat="1" ht="12.75">
      <c r="A95" s="61"/>
      <c r="B95" s="63"/>
      <c r="C95" s="49"/>
      <c r="D95" s="36"/>
      <c r="E95" s="12">
        <v>250</v>
      </c>
      <c r="F95" s="12">
        <v>247</v>
      </c>
      <c r="G95" s="14">
        <f t="shared" si="2"/>
        <v>98.8</v>
      </c>
      <c r="H95" s="13" t="s">
        <v>127</v>
      </c>
      <c r="I95" s="64"/>
      <c r="J95" s="64"/>
      <c r="K95" s="95"/>
    </row>
    <row r="96" spans="1:11" s="16" customFormat="1" ht="25.5">
      <c r="A96" s="44" t="s">
        <v>11</v>
      </c>
      <c r="B96" s="47">
        <f>537+9280+1851+922+4923</f>
        <v>17513</v>
      </c>
      <c r="C96" s="47">
        <v>11293</v>
      </c>
      <c r="D96" s="50">
        <f>C96/B96*100</f>
        <v>64.48352652315424</v>
      </c>
      <c r="E96" s="12">
        <v>4500</v>
      </c>
      <c r="F96" s="12">
        <v>3375</v>
      </c>
      <c r="G96" s="14">
        <f t="shared" si="2"/>
        <v>75</v>
      </c>
      <c r="H96" s="13" t="s">
        <v>128</v>
      </c>
      <c r="I96" s="51">
        <f>SUM(E96:E99)+B96</f>
        <v>26063</v>
      </c>
      <c r="J96" s="51">
        <f>SUM(F96:F99)+C96</f>
        <v>18073</v>
      </c>
      <c r="K96" s="65">
        <f>J96/I96*100</f>
        <v>69.34351379350036</v>
      </c>
    </row>
    <row r="97" spans="1:11" s="16" customFormat="1" ht="25.5">
      <c r="A97" s="60"/>
      <c r="B97" s="48"/>
      <c r="C97" s="48"/>
      <c r="D97" s="35"/>
      <c r="E97" s="12">
        <v>2500</v>
      </c>
      <c r="F97" s="12">
        <v>1925</v>
      </c>
      <c r="G97" s="14">
        <f t="shared" si="2"/>
        <v>77</v>
      </c>
      <c r="H97" s="13" t="s">
        <v>129</v>
      </c>
      <c r="I97" s="51"/>
      <c r="J97" s="51"/>
      <c r="K97" s="66"/>
    </row>
    <row r="98" spans="1:11" s="16" customFormat="1" ht="12.75">
      <c r="A98" s="60"/>
      <c r="B98" s="62"/>
      <c r="C98" s="48"/>
      <c r="D98" s="35"/>
      <c r="E98" s="12">
        <v>1300</v>
      </c>
      <c r="F98" s="12">
        <v>1300</v>
      </c>
      <c r="G98" s="14">
        <f t="shared" si="2"/>
        <v>100</v>
      </c>
      <c r="H98" s="13" t="s">
        <v>130</v>
      </c>
      <c r="I98" s="64"/>
      <c r="J98" s="64"/>
      <c r="K98" s="66"/>
    </row>
    <row r="99" spans="1:11" s="16" customFormat="1" ht="12.75">
      <c r="A99" s="61"/>
      <c r="B99" s="63"/>
      <c r="C99" s="49"/>
      <c r="D99" s="36"/>
      <c r="E99" s="12">
        <v>250</v>
      </c>
      <c r="F99" s="12">
        <v>180</v>
      </c>
      <c r="G99" s="14">
        <f t="shared" si="2"/>
        <v>72</v>
      </c>
      <c r="H99" s="13" t="s">
        <v>131</v>
      </c>
      <c r="I99" s="64"/>
      <c r="J99" s="64"/>
      <c r="K99" s="67"/>
    </row>
    <row r="100" spans="1:11" s="16" customFormat="1" ht="15" customHeight="1">
      <c r="A100" s="44" t="s">
        <v>12</v>
      </c>
      <c r="B100" s="47">
        <f>3102+931+220+880</f>
        <v>5133</v>
      </c>
      <c r="C100" s="47">
        <v>3269</v>
      </c>
      <c r="D100" s="50">
        <f>C100/B100*100</f>
        <v>63.68595363335281</v>
      </c>
      <c r="E100" s="12">
        <v>2500</v>
      </c>
      <c r="F100" s="12">
        <v>1875</v>
      </c>
      <c r="G100" s="14">
        <f t="shared" si="2"/>
        <v>75</v>
      </c>
      <c r="H100" s="13" t="s">
        <v>132</v>
      </c>
      <c r="I100" s="51">
        <f>E101+E100+B100</f>
        <v>8033</v>
      </c>
      <c r="J100" s="51">
        <f>F101+F100+C100</f>
        <v>5209</v>
      </c>
      <c r="K100" s="94">
        <f>J100/I100*100</f>
        <v>64.84501431594673</v>
      </c>
    </row>
    <row r="101" spans="1:11" s="16" customFormat="1" ht="15" customHeight="1">
      <c r="A101" s="46"/>
      <c r="B101" s="49"/>
      <c r="C101" s="49"/>
      <c r="D101" s="36"/>
      <c r="E101" s="12">
        <v>400</v>
      </c>
      <c r="F101" s="12">
        <v>65</v>
      </c>
      <c r="G101" s="14">
        <f t="shared" si="2"/>
        <v>16.25</v>
      </c>
      <c r="H101" s="13" t="s">
        <v>133</v>
      </c>
      <c r="I101" s="51"/>
      <c r="J101" s="51"/>
      <c r="K101" s="94"/>
    </row>
    <row r="102" spans="1:11" s="16" customFormat="1" ht="12.75">
      <c r="A102" s="44" t="s">
        <v>13</v>
      </c>
      <c r="B102" s="47">
        <f>6636+1350+300+3122</f>
        <v>11408</v>
      </c>
      <c r="C102" s="47">
        <v>8021</v>
      </c>
      <c r="D102" s="50">
        <f>C102/B102*100</f>
        <v>70.31030855539971</v>
      </c>
      <c r="E102" s="12">
        <v>1000</v>
      </c>
      <c r="F102" s="12">
        <v>682</v>
      </c>
      <c r="G102" s="14">
        <f t="shared" si="2"/>
        <v>68.2</v>
      </c>
      <c r="H102" s="13" t="s">
        <v>132</v>
      </c>
      <c r="I102" s="51">
        <f>SUM(E102:E106)+B102</f>
        <v>18586</v>
      </c>
      <c r="J102" s="51">
        <f>SUM(F102:F106)+C102</f>
        <v>8946</v>
      </c>
      <c r="K102" s="94">
        <f>J102/I102*100</f>
        <v>48.13300333584418</v>
      </c>
    </row>
    <row r="103" spans="1:11" s="16" customFormat="1" ht="25.5">
      <c r="A103" s="45"/>
      <c r="B103" s="48"/>
      <c r="C103" s="48"/>
      <c r="D103" s="35"/>
      <c r="E103" s="12">
        <v>386</v>
      </c>
      <c r="F103" s="12">
        <v>100</v>
      </c>
      <c r="G103" s="14">
        <f t="shared" si="2"/>
        <v>25.906735751295333</v>
      </c>
      <c r="H103" s="13" t="s">
        <v>134</v>
      </c>
      <c r="I103" s="51"/>
      <c r="J103" s="51"/>
      <c r="K103" s="94"/>
    </row>
    <row r="104" spans="1:11" s="16" customFormat="1" ht="25.5">
      <c r="A104" s="45"/>
      <c r="B104" s="48"/>
      <c r="C104" s="48"/>
      <c r="D104" s="35"/>
      <c r="E104" s="12">
        <v>4056</v>
      </c>
      <c r="F104" s="12">
        <v>0</v>
      </c>
      <c r="G104" s="14">
        <f t="shared" si="2"/>
        <v>0</v>
      </c>
      <c r="H104" s="13" t="s">
        <v>135</v>
      </c>
      <c r="I104" s="51"/>
      <c r="J104" s="51"/>
      <c r="K104" s="94"/>
    </row>
    <row r="105" spans="1:11" s="16" customFormat="1" ht="12.75">
      <c r="A105" s="45"/>
      <c r="B105" s="48"/>
      <c r="C105" s="48"/>
      <c r="D105" s="35"/>
      <c r="E105" s="12">
        <v>1226</v>
      </c>
      <c r="F105" s="12">
        <v>143</v>
      </c>
      <c r="G105" s="14">
        <f t="shared" si="2"/>
        <v>11.66394779771615</v>
      </c>
      <c r="H105" s="13" t="s">
        <v>136</v>
      </c>
      <c r="I105" s="51"/>
      <c r="J105" s="51"/>
      <c r="K105" s="94"/>
    </row>
    <row r="106" spans="1:11" s="16" customFormat="1" ht="12.75">
      <c r="A106" s="46"/>
      <c r="B106" s="49"/>
      <c r="C106" s="49"/>
      <c r="D106" s="36"/>
      <c r="E106" s="12">
        <v>510</v>
      </c>
      <c r="F106" s="12">
        <v>0</v>
      </c>
      <c r="G106" s="14">
        <f t="shared" si="2"/>
        <v>0</v>
      </c>
      <c r="H106" s="13" t="s">
        <v>137</v>
      </c>
      <c r="I106" s="51"/>
      <c r="J106" s="51"/>
      <c r="K106" s="94"/>
    </row>
    <row r="107" spans="1:11" s="16" customFormat="1" ht="12.75">
      <c r="A107" s="44" t="s">
        <v>14</v>
      </c>
      <c r="B107" s="47">
        <f>3193+2000+688+2070</f>
        <v>7951</v>
      </c>
      <c r="C107" s="47">
        <v>5729</v>
      </c>
      <c r="D107" s="50">
        <f>C107/B107*100</f>
        <v>72.0538297069551</v>
      </c>
      <c r="E107" s="12">
        <v>3000</v>
      </c>
      <c r="F107" s="12">
        <v>2500</v>
      </c>
      <c r="G107" s="14">
        <f t="shared" si="2"/>
        <v>83.33333333333334</v>
      </c>
      <c r="H107" s="13" t="s">
        <v>132</v>
      </c>
      <c r="I107" s="51">
        <f>SUM(E107:E110)+B107</f>
        <v>14393</v>
      </c>
      <c r="J107" s="51">
        <f>SUM(F107:F110)+C107</f>
        <v>9936</v>
      </c>
      <c r="K107" s="94">
        <f>J107/I107*100</f>
        <v>69.0335579795734</v>
      </c>
    </row>
    <row r="108" spans="1:11" s="16" customFormat="1" ht="12.75">
      <c r="A108" s="60"/>
      <c r="B108" s="48"/>
      <c r="C108" s="48"/>
      <c r="D108" s="35"/>
      <c r="E108" s="12">
        <v>1650</v>
      </c>
      <c r="F108" s="12">
        <v>1000</v>
      </c>
      <c r="G108" s="14">
        <f t="shared" si="2"/>
        <v>60.60606060606061</v>
      </c>
      <c r="H108" s="13" t="s">
        <v>138</v>
      </c>
      <c r="I108" s="64"/>
      <c r="J108" s="64"/>
      <c r="K108" s="95"/>
    </row>
    <row r="109" spans="1:11" s="16" customFormat="1" ht="25.5">
      <c r="A109" s="60"/>
      <c r="B109" s="48"/>
      <c r="C109" s="48"/>
      <c r="D109" s="35"/>
      <c r="E109" s="12">
        <v>600</v>
      </c>
      <c r="F109" s="12">
        <v>0</v>
      </c>
      <c r="G109" s="14">
        <f t="shared" si="2"/>
        <v>0</v>
      </c>
      <c r="H109" s="13" t="s">
        <v>139</v>
      </c>
      <c r="I109" s="64"/>
      <c r="J109" s="64"/>
      <c r="K109" s="95"/>
    </row>
    <row r="110" spans="1:11" s="16" customFormat="1" ht="25.5">
      <c r="A110" s="61"/>
      <c r="B110" s="49"/>
      <c r="C110" s="49"/>
      <c r="D110" s="36"/>
      <c r="E110" s="12">
        <v>1192</v>
      </c>
      <c r="F110" s="12">
        <v>707</v>
      </c>
      <c r="G110" s="14">
        <f t="shared" si="2"/>
        <v>59.312080536912745</v>
      </c>
      <c r="H110" s="13" t="s">
        <v>140</v>
      </c>
      <c r="I110" s="64"/>
      <c r="J110" s="64"/>
      <c r="K110" s="95"/>
    </row>
    <row r="111" spans="1:11" s="15" customFormat="1" ht="15" customHeight="1">
      <c r="A111" s="68" t="s">
        <v>141</v>
      </c>
      <c r="B111" s="47">
        <v>3738</v>
      </c>
      <c r="C111" s="47">
        <v>2125</v>
      </c>
      <c r="D111" s="50">
        <f>C111/B111*100</f>
        <v>56.84858212948101</v>
      </c>
      <c r="E111" s="12">
        <v>5000</v>
      </c>
      <c r="F111" s="12">
        <v>1255</v>
      </c>
      <c r="G111" s="14">
        <f t="shared" si="2"/>
        <v>25.1</v>
      </c>
      <c r="H111" s="21" t="s">
        <v>142</v>
      </c>
      <c r="I111" s="51">
        <f>SUM(E111:E113)+B111</f>
        <v>10351</v>
      </c>
      <c r="J111" s="51">
        <f>SUM(F111:F113)+C111</f>
        <v>3883</v>
      </c>
      <c r="K111" s="65">
        <f>J111/I111*100</f>
        <v>37.51328374070138</v>
      </c>
    </row>
    <row r="112" spans="1:11" s="15" customFormat="1" ht="12.75">
      <c r="A112" s="69"/>
      <c r="B112" s="48"/>
      <c r="C112" s="48"/>
      <c r="D112" s="35"/>
      <c r="E112" s="12">
        <v>1413</v>
      </c>
      <c r="F112" s="12">
        <v>303</v>
      </c>
      <c r="G112" s="14">
        <f t="shared" si="2"/>
        <v>21.443736730360936</v>
      </c>
      <c r="H112" s="21" t="s">
        <v>143</v>
      </c>
      <c r="I112" s="51"/>
      <c r="J112" s="51"/>
      <c r="K112" s="66"/>
    </row>
    <row r="113" spans="1:11" s="15" customFormat="1" ht="12.75">
      <c r="A113" s="71"/>
      <c r="B113" s="49"/>
      <c r="C113" s="49"/>
      <c r="D113" s="36"/>
      <c r="E113" s="12">
        <v>200</v>
      </c>
      <c r="F113" s="12">
        <v>200</v>
      </c>
      <c r="G113" s="14">
        <f t="shared" si="2"/>
        <v>100</v>
      </c>
      <c r="H113" s="21" t="s">
        <v>144</v>
      </c>
      <c r="I113" s="64"/>
      <c r="J113" s="64"/>
      <c r="K113" s="67"/>
    </row>
    <row r="114" spans="1:11" s="15" customFormat="1" ht="12.75">
      <c r="A114" s="74" t="s">
        <v>15</v>
      </c>
      <c r="B114" s="47">
        <f>1906+305</f>
        <v>2211</v>
      </c>
      <c r="C114" s="47">
        <f>1906+290</f>
        <v>2196</v>
      </c>
      <c r="D114" s="50">
        <f>C114/B114*100</f>
        <v>99.32157394843962</v>
      </c>
      <c r="E114" s="12">
        <v>45</v>
      </c>
      <c r="F114" s="12">
        <v>45</v>
      </c>
      <c r="G114" s="14">
        <f t="shared" si="2"/>
        <v>100</v>
      </c>
      <c r="H114" s="21" t="s">
        <v>145</v>
      </c>
      <c r="I114" s="51">
        <f>SUM(E114:E115)+B114</f>
        <v>2323</v>
      </c>
      <c r="J114" s="51">
        <f>SUM(F114:F115)+C114</f>
        <v>2308</v>
      </c>
      <c r="K114" s="65">
        <f>J114/I114*100</f>
        <v>99.3542832544124</v>
      </c>
    </row>
    <row r="115" spans="1:11" s="15" customFormat="1" ht="25.5">
      <c r="A115" s="96"/>
      <c r="B115" s="49"/>
      <c r="C115" s="49"/>
      <c r="D115" s="36"/>
      <c r="E115" s="12">
        <v>67</v>
      </c>
      <c r="F115" s="12">
        <v>67</v>
      </c>
      <c r="G115" s="14">
        <f t="shared" si="2"/>
        <v>100</v>
      </c>
      <c r="H115" s="13" t="s">
        <v>146</v>
      </c>
      <c r="I115" s="51"/>
      <c r="J115" s="51"/>
      <c r="K115" s="67"/>
    </row>
    <row r="116" spans="1:11" ht="12.75">
      <c r="A116" s="25" t="s">
        <v>16</v>
      </c>
      <c r="B116" s="26">
        <f>SUM(B4:B115)</f>
        <v>330256</v>
      </c>
      <c r="C116" s="26">
        <f>SUM(C4:C115)</f>
        <v>230934</v>
      </c>
      <c r="D116" s="27">
        <f>C116/B116*100</f>
        <v>69.92575456615474</v>
      </c>
      <c r="E116" s="26">
        <f>SUM(E4:E115)</f>
        <v>168418</v>
      </c>
      <c r="F116" s="26">
        <f>SUM(F4:F115)</f>
        <v>97905</v>
      </c>
      <c r="G116" s="28">
        <f>F116/E116*100</f>
        <v>58.13214739517154</v>
      </c>
      <c r="H116" s="26"/>
      <c r="I116" s="26">
        <f>SUM(I4:I115)</f>
        <v>498674</v>
      </c>
      <c r="J116" s="26">
        <f>SUM(J4:J115)</f>
        <v>328839</v>
      </c>
      <c r="K116" s="29">
        <f>J116/I116*100</f>
        <v>65.94267998732639</v>
      </c>
    </row>
    <row r="117" spans="9:11" ht="12.75">
      <c r="I117" s="32"/>
      <c r="J117" s="33"/>
      <c r="K117" s="34"/>
    </row>
    <row r="118" spans="9:11" ht="12.75">
      <c r="I118" s="32"/>
      <c r="J118" s="33"/>
      <c r="K118" s="34"/>
    </row>
    <row r="119" spans="9:11" ht="12.75">
      <c r="I119" s="32"/>
      <c r="J119" s="33"/>
      <c r="K119" s="34"/>
    </row>
    <row r="120" spans="9:11" ht="12.75">
      <c r="I120" s="32"/>
      <c r="J120" s="33"/>
      <c r="K120" s="34"/>
    </row>
    <row r="121" spans="9:11" ht="12.75">
      <c r="I121" s="32"/>
      <c r="J121" s="33"/>
      <c r="K121" s="34"/>
    </row>
    <row r="122" spans="9:11" ht="12.75">
      <c r="I122" s="32"/>
      <c r="J122" s="33"/>
      <c r="K122" s="34"/>
    </row>
    <row r="123" spans="9:11" ht="12.75">
      <c r="I123" s="32"/>
      <c r="J123" s="33"/>
      <c r="K123" s="34"/>
    </row>
    <row r="124" spans="9:11" ht="12.75">
      <c r="I124" s="32"/>
      <c r="J124" s="33"/>
      <c r="K124" s="34"/>
    </row>
    <row r="125" spans="9:11" ht="12.75">
      <c r="I125" s="32"/>
      <c r="J125" s="33"/>
      <c r="K125" s="34"/>
    </row>
    <row r="126" spans="9:11" ht="12.75">
      <c r="I126" s="32"/>
      <c r="J126" s="33"/>
      <c r="K126" s="34"/>
    </row>
    <row r="127" spans="9:11" ht="12.75">
      <c r="I127" s="32"/>
      <c r="J127" s="33"/>
      <c r="K127" s="34"/>
    </row>
    <row r="128" spans="9:11" ht="12.75">
      <c r="I128" s="32"/>
      <c r="J128" s="33"/>
      <c r="K128" s="34"/>
    </row>
    <row r="129" spans="9:11" ht="12.75">
      <c r="I129" s="32"/>
      <c r="J129" s="33"/>
      <c r="K129" s="34"/>
    </row>
    <row r="130" ht="12.75">
      <c r="I130" s="30"/>
    </row>
    <row r="131" ht="12.75">
      <c r="I131" s="30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  <row r="206" ht="12.75">
      <c r="I206" s="30"/>
    </row>
    <row r="207" ht="12.75">
      <c r="I207" s="30"/>
    </row>
    <row r="208" ht="12.75">
      <c r="I208" s="30"/>
    </row>
    <row r="209" ht="12.75">
      <c r="I209" s="30"/>
    </row>
    <row r="210" ht="12.75">
      <c r="I210" s="30"/>
    </row>
    <row r="211" ht="12.75">
      <c r="I211" s="30"/>
    </row>
    <row r="212" ht="12.75">
      <c r="I212" s="30"/>
    </row>
    <row r="213" ht="12.75">
      <c r="I213" s="30"/>
    </row>
    <row r="214" ht="12.75">
      <c r="I214" s="30"/>
    </row>
    <row r="215" ht="12.75">
      <c r="I215" s="30"/>
    </row>
    <row r="216" ht="12.75">
      <c r="I216" s="30"/>
    </row>
    <row r="217" ht="12.75">
      <c r="I217" s="30"/>
    </row>
    <row r="218" ht="12.75">
      <c r="I218" s="30"/>
    </row>
    <row r="219" ht="12.75">
      <c r="I219" s="30"/>
    </row>
    <row r="220" ht="12.75">
      <c r="I220" s="30"/>
    </row>
    <row r="221" ht="12.75">
      <c r="I221" s="30"/>
    </row>
    <row r="222" ht="12.75">
      <c r="I222" s="30"/>
    </row>
    <row r="223" ht="12.75">
      <c r="I223" s="30"/>
    </row>
    <row r="224" ht="12.75">
      <c r="I224" s="30"/>
    </row>
    <row r="225" ht="12.75">
      <c r="I225" s="30"/>
    </row>
    <row r="226" ht="12.75">
      <c r="I226" s="30"/>
    </row>
    <row r="227" ht="12.75">
      <c r="I227" s="30"/>
    </row>
    <row r="228" ht="12.75">
      <c r="I228" s="30"/>
    </row>
    <row r="229" ht="12.75">
      <c r="I229" s="30"/>
    </row>
    <row r="230" ht="12.75">
      <c r="I230" s="30"/>
    </row>
    <row r="231" ht="12.75">
      <c r="I231" s="30"/>
    </row>
    <row r="232" ht="12.75">
      <c r="I232" s="30"/>
    </row>
    <row r="233" ht="12.75">
      <c r="I233" s="30"/>
    </row>
    <row r="234" ht="12.75">
      <c r="I234" s="30"/>
    </row>
    <row r="235" ht="12.75">
      <c r="I235" s="30"/>
    </row>
    <row r="236" ht="12.75">
      <c r="I236" s="30"/>
    </row>
    <row r="237" ht="12.75">
      <c r="I237" s="30"/>
    </row>
    <row r="238" ht="12.75">
      <c r="I238" s="30"/>
    </row>
    <row r="239" ht="12.75">
      <c r="I239" s="30"/>
    </row>
    <row r="240" ht="12.75">
      <c r="I240" s="30"/>
    </row>
    <row r="241" ht="12.75">
      <c r="I241" s="30"/>
    </row>
    <row r="242" ht="12.75">
      <c r="I242" s="30"/>
    </row>
    <row r="243" ht="12.75">
      <c r="I243" s="30"/>
    </row>
    <row r="244" ht="12.75">
      <c r="I244" s="30"/>
    </row>
    <row r="245" ht="12.75">
      <c r="I245" s="30"/>
    </row>
    <row r="246" ht="12.75">
      <c r="I246" s="30"/>
    </row>
    <row r="247" ht="12.75">
      <c r="I247" s="30"/>
    </row>
    <row r="248" ht="12.75">
      <c r="I248" s="30"/>
    </row>
    <row r="249" ht="12.75">
      <c r="I249" s="30"/>
    </row>
    <row r="250" ht="12.75">
      <c r="I250" s="30"/>
    </row>
    <row r="251" ht="12.75">
      <c r="I251" s="30"/>
    </row>
    <row r="252" ht="12.75">
      <c r="I252" s="30"/>
    </row>
    <row r="253" ht="12.75">
      <c r="I253" s="30"/>
    </row>
    <row r="254" ht="12.75">
      <c r="I254" s="30"/>
    </row>
    <row r="255" ht="12.75">
      <c r="I255" s="30"/>
    </row>
    <row r="256" ht="12.75">
      <c r="I256" s="30"/>
    </row>
    <row r="257" ht="12.75">
      <c r="I257" s="30"/>
    </row>
    <row r="258" ht="12.75">
      <c r="I258" s="30"/>
    </row>
    <row r="259" ht="12.75">
      <c r="I259" s="30"/>
    </row>
    <row r="260" ht="12.75">
      <c r="I260" s="30"/>
    </row>
    <row r="261" ht="12.75">
      <c r="I261" s="30"/>
    </row>
    <row r="262" ht="12.75">
      <c r="I262" s="30"/>
    </row>
    <row r="263" ht="12.75">
      <c r="I263" s="30"/>
    </row>
    <row r="264" ht="12.75">
      <c r="I264" s="30"/>
    </row>
    <row r="265" ht="12.75">
      <c r="I265" s="30"/>
    </row>
    <row r="266" ht="12.75">
      <c r="I266" s="30"/>
    </row>
    <row r="267" ht="12.75">
      <c r="I267" s="30"/>
    </row>
    <row r="268" ht="12.75">
      <c r="I268" s="30"/>
    </row>
    <row r="269" ht="12.75">
      <c r="I269" s="30"/>
    </row>
    <row r="270" ht="12.75">
      <c r="I270" s="30"/>
    </row>
    <row r="271" ht="12.75">
      <c r="I271" s="30"/>
    </row>
    <row r="272" ht="12.75">
      <c r="I272" s="30"/>
    </row>
    <row r="273" ht="12.75">
      <c r="I273" s="30"/>
    </row>
    <row r="274" ht="12.75">
      <c r="I274" s="30"/>
    </row>
    <row r="275" ht="12.75">
      <c r="I275" s="30"/>
    </row>
    <row r="276" ht="12.75">
      <c r="I276" s="30"/>
    </row>
    <row r="277" ht="12.75">
      <c r="I277" s="30"/>
    </row>
    <row r="278" ht="12.75">
      <c r="I278" s="30"/>
    </row>
    <row r="279" ht="12.75">
      <c r="I279" s="30"/>
    </row>
    <row r="280" ht="12.75">
      <c r="I280" s="30"/>
    </row>
    <row r="281" ht="12.75">
      <c r="I281" s="30"/>
    </row>
    <row r="282" ht="12.75">
      <c r="I282" s="30"/>
    </row>
    <row r="283" ht="12.75">
      <c r="I283" s="30"/>
    </row>
    <row r="284" ht="12.75">
      <c r="I284" s="30"/>
    </row>
    <row r="285" ht="12.75">
      <c r="I285" s="30"/>
    </row>
    <row r="286" ht="12.75">
      <c r="I286" s="30"/>
    </row>
    <row r="287" ht="12.75">
      <c r="I287" s="30"/>
    </row>
    <row r="288" ht="12.75">
      <c r="I288" s="30"/>
    </row>
    <row r="289" ht="12.75">
      <c r="I289" s="30"/>
    </row>
    <row r="290" ht="12.75">
      <c r="I290" s="30"/>
    </row>
    <row r="291" ht="12.75">
      <c r="I291" s="30"/>
    </row>
    <row r="292" ht="12.75">
      <c r="I292" s="30"/>
    </row>
    <row r="293" ht="12.75">
      <c r="I293" s="30"/>
    </row>
    <row r="294" ht="12.75">
      <c r="I294" s="30"/>
    </row>
    <row r="295" ht="12.75">
      <c r="I295" s="30"/>
    </row>
    <row r="296" ht="12.75">
      <c r="I296" s="30"/>
    </row>
    <row r="297" ht="12.75">
      <c r="I297" s="30"/>
    </row>
    <row r="298" ht="12.75">
      <c r="I298" s="30"/>
    </row>
    <row r="299" ht="12.75">
      <c r="I299" s="30"/>
    </row>
    <row r="300" ht="12.75">
      <c r="I300" s="30"/>
    </row>
    <row r="301" ht="12.75">
      <c r="I301" s="30"/>
    </row>
    <row r="302" ht="12.75">
      <c r="I302" s="30"/>
    </row>
    <row r="303" ht="12.75">
      <c r="I303" s="30"/>
    </row>
    <row r="304" ht="12.75">
      <c r="I304" s="30"/>
    </row>
    <row r="305" ht="12.75">
      <c r="I305" s="30"/>
    </row>
    <row r="306" ht="12.75">
      <c r="I306" s="30"/>
    </row>
    <row r="307" ht="12.75"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  <row r="542" ht="12.75">
      <c r="I542" s="30"/>
    </row>
    <row r="543" ht="12.75">
      <c r="I543" s="30"/>
    </row>
    <row r="544" ht="12.75">
      <c r="I544" s="30"/>
    </row>
    <row r="545" ht="12.75">
      <c r="I545" s="30"/>
    </row>
    <row r="546" ht="12.75">
      <c r="I546" s="30"/>
    </row>
    <row r="547" ht="12.75">
      <c r="I547" s="30"/>
    </row>
    <row r="548" ht="12.75">
      <c r="I548" s="30"/>
    </row>
    <row r="549" ht="12.75">
      <c r="I549" s="30"/>
    </row>
    <row r="550" ht="12.75">
      <c r="I550" s="30"/>
    </row>
    <row r="551" ht="12.75">
      <c r="I551" s="30"/>
    </row>
    <row r="552" ht="12.75">
      <c r="I552" s="30"/>
    </row>
    <row r="553" ht="12.75">
      <c r="I553" s="30"/>
    </row>
    <row r="554" ht="12.75">
      <c r="I554" s="30"/>
    </row>
    <row r="555" ht="12.75">
      <c r="I555" s="30"/>
    </row>
    <row r="556" ht="12.75">
      <c r="I556" s="30"/>
    </row>
    <row r="557" ht="12.75">
      <c r="I557" s="30"/>
    </row>
    <row r="558" ht="12.75">
      <c r="I558" s="30"/>
    </row>
    <row r="559" ht="12.75">
      <c r="I559" s="30"/>
    </row>
    <row r="560" ht="12.75">
      <c r="I560" s="30"/>
    </row>
    <row r="561" ht="12.75">
      <c r="I561" s="30"/>
    </row>
    <row r="562" ht="12.75">
      <c r="I562" s="30"/>
    </row>
    <row r="563" ht="12.75">
      <c r="I563" s="30"/>
    </row>
    <row r="564" ht="12.75">
      <c r="I564" s="30"/>
    </row>
    <row r="565" ht="12.75">
      <c r="I565" s="30"/>
    </row>
    <row r="566" ht="12.75">
      <c r="I566" s="30"/>
    </row>
    <row r="567" ht="12.75">
      <c r="I567" s="30"/>
    </row>
    <row r="568" ht="12.75">
      <c r="I568" s="30"/>
    </row>
    <row r="569" ht="12.75">
      <c r="I569" s="30"/>
    </row>
    <row r="570" ht="12.75">
      <c r="I570" s="30"/>
    </row>
    <row r="571" ht="12.75">
      <c r="I571" s="30"/>
    </row>
    <row r="572" ht="12.75">
      <c r="I572" s="30"/>
    </row>
    <row r="573" ht="12.75">
      <c r="I573" s="30"/>
    </row>
    <row r="574" ht="12.75">
      <c r="I574" s="30"/>
    </row>
    <row r="575" ht="12.75">
      <c r="I575" s="30"/>
    </row>
    <row r="576" ht="12.75">
      <c r="I576" s="30"/>
    </row>
    <row r="577" ht="12.75">
      <c r="I577" s="30"/>
    </row>
    <row r="578" ht="12.75">
      <c r="I578" s="30"/>
    </row>
    <row r="579" ht="12.75">
      <c r="I579" s="30"/>
    </row>
    <row r="580" ht="12.75">
      <c r="I580" s="30"/>
    </row>
    <row r="581" ht="12.75">
      <c r="I581" s="30"/>
    </row>
    <row r="582" ht="12.75">
      <c r="I582" s="30"/>
    </row>
    <row r="583" ht="12.75">
      <c r="I583" s="30"/>
    </row>
    <row r="584" ht="12.75">
      <c r="I584" s="30"/>
    </row>
    <row r="585" ht="12.75">
      <c r="I585" s="30"/>
    </row>
    <row r="586" ht="12.75">
      <c r="I586" s="30"/>
    </row>
    <row r="587" ht="12.75">
      <c r="I587" s="30"/>
    </row>
    <row r="588" ht="12.75">
      <c r="I588" s="30"/>
    </row>
    <row r="589" ht="12.75">
      <c r="I589" s="30"/>
    </row>
    <row r="590" ht="12.75">
      <c r="I590" s="30"/>
    </row>
    <row r="591" ht="12.75">
      <c r="I591" s="30"/>
    </row>
    <row r="592" ht="12.75">
      <c r="I592" s="30"/>
    </row>
    <row r="593" ht="12.75">
      <c r="I593" s="30"/>
    </row>
    <row r="594" ht="12.75">
      <c r="I594" s="30"/>
    </row>
    <row r="595" ht="12.75">
      <c r="I595" s="30"/>
    </row>
    <row r="596" ht="12.75">
      <c r="I596" s="30"/>
    </row>
    <row r="597" ht="12.75">
      <c r="I597" s="30"/>
    </row>
    <row r="598" ht="12.75">
      <c r="I598" s="30"/>
    </row>
    <row r="599" ht="12.75">
      <c r="I599" s="30"/>
    </row>
    <row r="600" ht="12.75">
      <c r="I600" s="30"/>
    </row>
    <row r="601" ht="12.75">
      <c r="I601" s="30"/>
    </row>
    <row r="602" ht="12.75">
      <c r="I602" s="30"/>
    </row>
    <row r="603" ht="12.75">
      <c r="I603" s="30"/>
    </row>
    <row r="604" ht="12.75">
      <c r="I604" s="30"/>
    </row>
    <row r="605" ht="12.75">
      <c r="I605" s="30"/>
    </row>
    <row r="606" ht="12.75">
      <c r="I606" s="30"/>
    </row>
    <row r="607" ht="12.75">
      <c r="I607" s="30"/>
    </row>
    <row r="608" ht="12.75">
      <c r="I608" s="30"/>
    </row>
    <row r="609" ht="12.75">
      <c r="I609" s="30"/>
    </row>
    <row r="610" ht="12.75">
      <c r="I610" s="30"/>
    </row>
    <row r="611" ht="12.75">
      <c r="I611" s="30"/>
    </row>
    <row r="612" ht="12.75">
      <c r="I612" s="30"/>
    </row>
    <row r="613" ht="12.75">
      <c r="I613" s="30"/>
    </row>
    <row r="614" ht="12.75">
      <c r="I614" s="30"/>
    </row>
    <row r="615" ht="12.75">
      <c r="I615" s="30"/>
    </row>
    <row r="616" ht="12.75">
      <c r="I616" s="30"/>
    </row>
    <row r="617" ht="12.75">
      <c r="I617" s="30"/>
    </row>
    <row r="618" ht="12.75">
      <c r="I618" s="30"/>
    </row>
    <row r="619" ht="12.75">
      <c r="I619" s="30"/>
    </row>
    <row r="620" ht="12.75">
      <c r="I620" s="30"/>
    </row>
    <row r="621" ht="12.75">
      <c r="I621" s="30"/>
    </row>
    <row r="622" ht="12.75">
      <c r="I622" s="30"/>
    </row>
    <row r="623" ht="12.75">
      <c r="I623" s="30"/>
    </row>
    <row r="624" ht="12.75">
      <c r="I624" s="30"/>
    </row>
    <row r="625" ht="12.75">
      <c r="I625" s="30"/>
    </row>
    <row r="626" ht="12.75">
      <c r="I626" s="30"/>
    </row>
    <row r="627" ht="12.75">
      <c r="I627" s="30"/>
    </row>
    <row r="628" ht="12.75">
      <c r="I628" s="30"/>
    </row>
    <row r="629" ht="12.75">
      <c r="I629" s="30"/>
    </row>
    <row r="630" ht="12.75">
      <c r="I630" s="30"/>
    </row>
    <row r="631" ht="12.75">
      <c r="I631" s="30"/>
    </row>
    <row r="632" ht="12.75">
      <c r="I632" s="30"/>
    </row>
    <row r="633" ht="12.75">
      <c r="I633" s="30"/>
    </row>
    <row r="634" ht="12.75">
      <c r="I634" s="30"/>
    </row>
    <row r="635" ht="12.75">
      <c r="I635" s="30"/>
    </row>
    <row r="636" ht="12.75">
      <c r="I636" s="30"/>
    </row>
    <row r="637" ht="12.75">
      <c r="I637" s="30"/>
    </row>
    <row r="638" ht="12.75">
      <c r="I638" s="30"/>
    </row>
    <row r="639" ht="12.75">
      <c r="I639" s="30"/>
    </row>
    <row r="640" ht="12.75">
      <c r="I640" s="30"/>
    </row>
    <row r="641" ht="12.75">
      <c r="I641" s="30"/>
    </row>
    <row r="642" ht="12.75">
      <c r="I642" s="30"/>
    </row>
    <row r="643" ht="12.75">
      <c r="I643" s="30"/>
    </row>
    <row r="644" ht="12.75">
      <c r="I644" s="30"/>
    </row>
    <row r="645" ht="12.75">
      <c r="I645" s="30"/>
    </row>
    <row r="646" ht="12.75">
      <c r="I646" s="30"/>
    </row>
    <row r="647" ht="12.75">
      <c r="I647" s="30"/>
    </row>
    <row r="648" ht="12.75">
      <c r="I648" s="30"/>
    </row>
    <row r="649" ht="12.75">
      <c r="I649" s="30"/>
    </row>
    <row r="650" ht="12.75">
      <c r="I650" s="30"/>
    </row>
    <row r="651" ht="12.75">
      <c r="I651" s="30"/>
    </row>
    <row r="652" ht="12.75">
      <c r="I652" s="30"/>
    </row>
    <row r="653" ht="12.75">
      <c r="I653" s="30"/>
    </row>
    <row r="654" ht="12.75">
      <c r="I654" s="30"/>
    </row>
    <row r="655" ht="12.75">
      <c r="I655" s="30"/>
    </row>
    <row r="656" ht="12.75">
      <c r="I656" s="30"/>
    </row>
    <row r="657" ht="12.75">
      <c r="I657" s="30"/>
    </row>
    <row r="658" ht="12.75">
      <c r="I658" s="30"/>
    </row>
    <row r="659" ht="12.75">
      <c r="I659" s="30"/>
    </row>
    <row r="660" ht="12.75">
      <c r="I660" s="30"/>
    </row>
    <row r="661" ht="12.75">
      <c r="I661" s="30"/>
    </row>
    <row r="662" ht="12.75">
      <c r="I662" s="30"/>
    </row>
    <row r="663" ht="12.75">
      <c r="I663" s="30"/>
    </row>
    <row r="664" ht="12.75">
      <c r="I664" s="30"/>
    </row>
    <row r="665" ht="12.75">
      <c r="I665" s="30"/>
    </row>
    <row r="666" ht="12.75">
      <c r="I666" s="30"/>
    </row>
    <row r="667" ht="12.75">
      <c r="I667" s="30"/>
    </row>
    <row r="668" ht="12.75">
      <c r="I668" s="30"/>
    </row>
    <row r="669" ht="12.75">
      <c r="I669" s="30"/>
    </row>
    <row r="670" ht="12.75">
      <c r="I670" s="30"/>
    </row>
    <row r="671" ht="12.75">
      <c r="I671" s="30"/>
    </row>
    <row r="672" ht="12.75">
      <c r="I672" s="30"/>
    </row>
    <row r="673" ht="12.75">
      <c r="I673" s="30"/>
    </row>
    <row r="674" ht="12.75">
      <c r="I674" s="30"/>
    </row>
    <row r="675" ht="12.75">
      <c r="I675" s="30"/>
    </row>
    <row r="676" ht="12.75">
      <c r="I676" s="30"/>
    </row>
    <row r="677" ht="12.75">
      <c r="I677" s="30"/>
    </row>
    <row r="678" ht="12.75">
      <c r="I678" s="30"/>
    </row>
    <row r="679" ht="12.75">
      <c r="I679" s="30"/>
    </row>
    <row r="680" ht="12.75">
      <c r="I680" s="30"/>
    </row>
    <row r="681" ht="12.75">
      <c r="I681" s="30"/>
    </row>
    <row r="682" ht="12.75">
      <c r="I682" s="30"/>
    </row>
    <row r="683" ht="12.75">
      <c r="I683" s="30"/>
    </row>
    <row r="684" ht="12.75">
      <c r="I684" s="30"/>
    </row>
    <row r="685" ht="12.75">
      <c r="I685" s="30"/>
    </row>
    <row r="686" ht="12.75">
      <c r="I686" s="30"/>
    </row>
    <row r="687" ht="12.75">
      <c r="I687" s="30"/>
    </row>
    <row r="688" ht="12.75">
      <c r="I688" s="30"/>
    </row>
    <row r="689" ht="12.75">
      <c r="I689" s="30"/>
    </row>
    <row r="690" ht="12.75">
      <c r="I690" s="30"/>
    </row>
    <row r="691" ht="12.75">
      <c r="I691" s="30"/>
    </row>
    <row r="692" ht="12.75">
      <c r="I692" s="30"/>
    </row>
    <row r="693" ht="12.75">
      <c r="I693" s="30"/>
    </row>
    <row r="694" ht="12.75">
      <c r="I694" s="30"/>
    </row>
    <row r="695" ht="12.75">
      <c r="I695" s="30"/>
    </row>
    <row r="696" ht="12.75">
      <c r="I696" s="30"/>
    </row>
    <row r="697" ht="12.75">
      <c r="I697" s="30"/>
    </row>
    <row r="698" ht="12.75">
      <c r="I698" s="30"/>
    </row>
    <row r="699" ht="12.75">
      <c r="I699" s="30"/>
    </row>
    <row r="700" ht="12.75">
      <c r="I700" s="30"/>
    </row>
    <row r="701" ht="12.75">
      <c r="I701" s="30"/>
    </row>
    <row r="702" ht="12.75">
      <c r="I702" s="30"/>
    </row>
    <row r="703" ht="12.75">
      <c r="I703" s="30"/>
    </row>
    <row r="704" ht="12.75">
      <c r="I704" s="30"/>
    </row>
    <row r="705" ht="12.75">
      <c r="I705" s="30"/>
    </row>
    <row r="706" ht="12.75">
      <c r="I706" s="30"/>
    </row>
    <row r="707" ht="12.75">
      <c r="I707" s="30"/>
    </row>
    <row r="708" ht="12.75">
      <c r="I708" s="30"/>
    </row>
    <row r="709" ht="12.75">
      <c r="I709" s="30"/>
    </row>
    <row r="710" ht="12.75">
      <c r="I710" s="30"/>
    </row>
    <row r="711" ht="12.75">
      <c r="I711" s="30"/>
    </row>
    <row r="712" ht="12.75">
      <c r="I712" s="30"/>
    </row>
    <row r="713" ht="12.75">
      <c r="I713" s="30"/>
    </row>
    <row r="714" ht="12.75">
      <c r="I714" s="30"/>
    </row>
    <row r="715" ht="12.75">
      <c r="I715" s="30"/>
    </row>
    <row r="716" ht="12.75">
      <c r="I716" s="30"/>
    </row>
    <row r="717" ht="12.75">
      <c r="I717" s="30"/>
    </row>
    <row r="718" ht="12.75">
      <c r="I718" s="30"/>
    </row>
    <row r="719" ht="12.75">
      <c r="I719" s="30"/>
    </row>
    <row r="720" ht="12.75">
      <c r="I720" s="30"/>
    </row>
    <row r="721" ht="12.75">
      <c r="I721" s="30"/>
    </row>
    <row r="722" ht="12.75">
      <c r="I722" s="30"/>
    </row>
    <row r="723" ht="12.75">
      <c r="I723" s="30"/>
    </row>
    <row r="724" ht="12.75">
      <c r="I724" s="30"/>
    </row>
    <row r="725" ht="12.75">
      <c r="I725" s="30"/>
    </row>
    <row r="726" ht="12.75">
      <c r="I726" s="30"/>
    </row>
    <row r="727" ht="12.75">
      <c r="I727" s="30"/>
    </row>
    <row r="728" ht="12.75">
      <c r="I728" s="30"/>
    </row>
    <row r="729" ht="12.75">
      <c r="I729" s="30"/>
    </row>
    <row r="730" ht="12.75">
      <c r="I730" s="30"/>
    </row>
    <row r="731" ht="12.75">
      <c r="I731" s="30"/>
    </row>
    <row r="732" ht="12.75">
      <c r="I732" s="30"/>
    </row>
    <row r="733" ht="12.75">
      <c r="I733" s="30"/>
    </row>
    <row r="734" ht="12.75">
      <c r="I734" s="30"/>
    </row>
    <row r="735" ht="12.75">
      <c r="I735" s="30"/>
    </row>
    <row r="736" ht="12.75">
      <c r="I736" s="30"/>
    </row>
    <row r="737" ht="12.75">
      <c r="I737" s="30"/>
    </row>
    <row r="738" ht="12.75">
      <c r="I738" s="30"/>
    </row>
    <row r="739" ht="12.75">
      <c r="I739" s="30"/>
    </row>
    <row r="740" ht="12.75">
      <c r="I740" s="30"/>
    </row>
    <row r="741" ht="12.75">
      <c r="I741" s="30"/>
    </row>
    <row r="742" ht="12.75">
      <c r="I742" s="30"/>
    </row>
    <row r="743" ht="12.75">
      <c r="I743" s="30"/>
    </row>
    <row r="744" ht="12.75">
      <c r="I744" s="30"/>
    </row>
    <row r="745" ht="12.75">
      <c r="I745" s="30"/>
    </row>
    <row r="746" ht="12.75">
      <c r="I746" s="30"/>
    </row>
    <row r="747" ht="12.75">
      <c r="I747" s="30"/>
    </row>
    <row r="748" ht="12.75">
      <c r="I748" s="30"/>
    </row>
    <row r="749" ht="12.75">
      <c r="I749" s="30"/>
    </row>
    <row r="750" ht="12.75">
      <c r="I750" s="30"/>
    </row>
    <row r="751" ht="12.75">
      <c r="I751" s="30"/>
    </row>
    <row r="752" ht="12.75">
      <c r="I752" s="30"/>
    </row>
    <row r="753" ht="12.75">
      <c r="I753" s="30"/>
    </row>
    <row r="754" ht="12.75">
      <c r="I754" s="30"/>
    </row>
    <row r="755" ht="12.75">
      <c r="I755" s="30"/>
    </row>
    <row r="756" ht="12.75">
      <c r="I756" s="30"/>
    </row>
    <row r="757" ht="12.75">
      <c r="I757" s="30"/>
    </row>
    <row r="758" ht="12.75">
      <c r="I758" s="30"/>
    </row>
    <row r="759" ht="12.75">
      <c r="I759" s="30"/>
    </row>
    <row r="760" ht="12.75">
      <c r="I760" s="30"/>
    </row>
    <row r="761" ht="12.75">
      <c r="I761" s="30"/>
    </row>
    <row r="762" ht="12.75">
      <c r="I762" s="30"/>
    </row>
    <row r="763" ht="12.75">
      <c r="I763" s="30"/>
    </row>
    <row r="764" ht="12.75">
      <c r="I764" s="30"/>
    </row>
    <row r="765" ht="12.75">
      <c r="I765" s="30"/>
    </row>
    <row r="766" ht="12.75">
      <c r="I766" s="30"/>
    </row>
    <row r="767" ht="12.75">
      <c r="I767" s="30"/>
    </row>
    <row r="768" ht="12.75">
      <c r="I768" s="30"/>
    </row>
    <row r="769" ht="12.75">
      <c r="I769" s="30"/>
    </row>
    <row r="770" ht="12.75">
      <c r="I770" s="30"/>
    </row>
    <row r="771" ht="12.75">
      <c r="I771" s="30"/>
    </row>
    <row r="772" ht="12.75">
      <c r="I772" s="30"/>
    </row>
    <row r="773" ht="12.75">
      <c r="I773" s="30"/>
    </row>
    <row r="774" ht="12.75">
      <c r="I774" s="30"/>
    </row>
    <row r="775" ht="12.75">
      <c r="I775" s="30"/>
    </row>
    <row r="776" ht="12.75">
      <c r="I776" s="30"/>
    </row>
    <row r="777" ht="12.75">
      <c r="I777" s="30"/>
    </row>
    <row r="778" ht="12.75">
      <c r="I778" s="30"/>
    </row>
    <row r="779" ht="12.75">
      <c r="I779" s="30"/>
    </row>
    <row r="780" ht="12.75">
      <c r="I780" s="30"/>
    </row>
    <row r="781" ht="12.75">
      <c r="I781" s="30"/>
    </row>
    <row r="782" ht="12.75">
      <c r="I782" s="30"/>
    </row>
    <row r="783" ht="12.75">
      <c r="I783" s="30"/>
    </row>
    <row r="784" ht="12.75">
      <c r="I784" s="30"/>
    </row>
    <row r="785" ht="12.75">
      <c r="I785" s="30"/>
    </row>
    <row r="786" ht="12.75">
      <c r="I786" s="30"/>
    </row>
    <row r="787" ht="12.75">
      <c r="I787" s="30"/>
    </row>
    <row r="788" ht="12.75">
      <c r="I788" s="30"/>
    </row>
    <row r="789" ht="12.75">
      <c r="I789" s="30"/>
    </row>
    <row r="790" ht="12.75">
      <c r="I790" s="30"/>
    </row>
    <row r="791" ht="12.75">
      <c r="I791" s="30"/>
    </row>
    <row r="792" ht="12.75">
      <c r="I792" s="30"/>
    </row>
    <row r="793" ht="12.75">
      <c r="I793" s="30"/>
    </row>
    <row r="794" ht="12.75">
      <c r="I794" s="30"/>
    </row>
    <row r="795" ht="12.75">
      <c r="I795" s="30"/>
    </row>
    <row r="796" ht="12.75">
      <c r="I796" s="30"/>
    </row>
    <row r="797" ht="12.75">
      <c r="I797" s="30"/>
    </row>
    <row r="798" ht="12.75">
      <c r="I798" s="30"/>
    </row>
    <row r="799" ht="12.75">
      <c r="I799" s="30"/>
    </row>
    <row r="800" ht="12.75">
      <c r="I800" s="30"/>
    </row>
    <row r="801" ht="12.75">
      <c r="I801" s="30"/>
    </row>
    <row r="802" ht="12.75">
      <c r="I802" s="30"/>
    </row>
    <row r="803" ht="12.75">
      <c r="I803" s="30"/>
    </row>
    <row r="804" ht="12.75">
      <c r="I804" s="30"/>
    </row>
    <row r="805" ht="12.75">
      <c r="I805" s="30"/>
    </row>
    <row r="806" ht="12.75">
      <c r="I806" s="30"/>
    </row>
    <row r="807" ht="12.75">
      <c r="I807" s="30"/>
    </row>
    <row r="808" ht="12.75">
      <c r="I808" s="30"/>
    </row>
    <row r="809" ht="12.75">
      <c r="I809" s="30"/>
    </row>
    <row r="810" ht="12.75">
      <c r="I810" s="30"/>
    </row>
    <row r="811" ht="12.75">
      <c r="I811" s="30"/>
    </row>
    <row r="812" ht="12.75">
      <c r="I812" s="30"/>
    </row>
    <row r="813" ht="12.75">
      <c r="I813" s="30"/>
    </row>
    <row r="814" ht="12.75">
      <c r="I814" s="30"/>
    </row>
    <row r="815" ht="12.75">
      <c r="I815" s="30"/>
    </row>
    <row r="816" ht="12.75">
      <c r="I816" s="30"/>
    </row>
    <row r="817" ht="12.75">
      <c r="I817" s="30"/>
    </row>
    <row r="818" ht="12.75">
      <c r="I818" s="30"/>
    </row>
    <row r="819" ht="12.75">
      <c r="I819" s="30"/>
    </row>
    <row r="820" ht="12.75">
      <c r="I820" s="30"/>
    </row>
    <row r="821" ht="12.75">
      <c r="I821" s="30"/>
    </row>
    <row r="822" ht="12.75">
      <c r="I822" s="30"/>
    </row>
    <row r="823" ht="12.75">
      <c r="I823" s="30"/>
    </row>
    <row r="824" ht="12.75">
      <c r="I824" s="30"/>
    </row>
    <row r="825" ht="12.75">
      <c r="I825" s="30"/>
    </row>
    <row r="826" ht="12.75">
      <c r="I826" s="30"/>
    </row>
    <row r="827" ht="12.75">
      <c r="I827" s="30"/>
    </row>
    <row r="828" ht="12.75">
      <c r="I828" s="30"/>
    </row>
    <row r="829" ht="12.75">
      <c r="I829" s="30"/>
    </row>
    <row r="830" ht="12.75">
      <c r="I830" s="30"/>
    </row>
    <row r="831" ht="12.75">
      <c r="I831" s="30"/>
    </row>
    <row r="832" ht="12.75">
      <c r="I832" s="30"/>
    </row>
    <row r="833" ht="12.75">
      <c r="I833" s="30"/>
    </row>
    <row r="834" ht="12.75">
      <c r="I834" s="30"/>
    </row>
    <row r="835" ht="12.75">
      <c r="I835" s="30"/>
    </row>
    <row r="836" ht="12.75">
      <c r="I836" s="30"/>
    </row>
    <row r="837" ht="12.75">
      <c r="I837" s="30"/>
    </row>
    <row r="838" ht="12.75">
      <c r="I838" s="30"/>
    </row>
    <row r="839" ht="12.75">
      <c r="I839" s="30"/>
    </row>
    <row r="840" ht="12.75">
      <c r="I840" s="30"/>
    </row>
    <row r="841" ht="12.75">
      <c r="I841" s="30"/>
    </row>
    <row r="842" ht="12.75">
      <c r="I842" s="30"/>
    </row>
    <row r="843" ht="12.75">
      <c r="I843" s="30"/>
    </row>
    <row r="844" ht="12.75">
      <c r="I844" s="30"/>
    </row>
    <row r="845" ht="12.75">
      <c r="I845" s="30"/>
    </row>
    <row r="846" ht="12.75">
      <c r="I846" s="30"/>
    </row>
    <row r="847" ht="12.75">
      <c r="I847" s="30"/>
    </row>
    <row r="848" ht="12.75">
      <c r="I848" s="30"/>
    </row>
    <row r="849" ht="12.75">
      <c r="I849" s="30"/>
    </row>
    <row r="850" ht="12.75">
      <c r="I850" s="30"/>
    </row>
    <row r="851" ht="12.75">
      <c r="I851" s="30"/>
    </row>
    <row r="852" ht="12.75">
      <c r="I852" s="30"/>
    </row>
    <row r="853" ht="12.75">
      <c r="I853" s="30"/>
    </row>
    <row r="854" ht="12.75">
      <c r="I854" s="30"/>
    </row>
    <row r="855" ht="12.75">
      <c r="I855" s="30"/>
    </row>
    <row r="856" ht="12.75">
      <c r="I856" s="30"/>
    </row>
    <row r="857" ht="12.75">
      <c r="I857" s="30"/>
    </row>
    <row r="858" ht="12.75">
      <c r="I858" s="30"/>
    </row>
    <row r="859" ht="12.75">
      <c r="I859" s="30"/>
    </row>
    <row r="860" ht="12.75">
      <c r="I860" s="30"/>
    </row>
    <row r="861" ht="12.75">
      <c r="I861" s="30"/>
    </row>
    <row r="862" ht="12.75">
      <c r="I862" s="30"/>
    </row>
    <row r="863" ht="12.75">
      <c r="I863" s="30"/>
    </row>
    <row r="864" ht="12.75">
      <c r="I864" s="30"/>
    </row>
    <row r="865" ht="12.75">
      <c r="I865" s="30"/>
    </row>
    <row r="866" ht="12.75">
      <c r="I866" s="30"/>
    </row>
    <row r="867" ht="12.75">
      <c r="I867" s="30"/>
    </row>
    <row r="868" ht="12.75">
      <c r="I868" s="30"/>
    </row>
    <row r="869" ht="12.75">
      <c r="I869" s="30"/>
    </row>
    <row r="870" ht="12.75">
      <c r="I870" s="30"/>
    </row>
    <row r="871" ht="12.75">
      <c r="I871" s="30"/>
    </row>
    <row r="872" ht="12.75">
      <c r="I872" s="30"/>
    </row>
    <row r="873" ht="12.75">
      <c r="I873" s="30"/>
    </row>
    <row r="874" ht="12.75">
      <c r="I874" s="30"/>
    </row>
    <row r="875" ht="12.75">
      <c r="I875" s="30"/>
    </row>
    <row r="876" ht="12.75">
      <c r="I876" s="30"/>
    </row>
    <row r="877" ht="12.75">
      <c r="I877" s="30"/>
    </row>
    <row r="878" ht="12.75">
      <c r="I878" s="30"/>
    </row>
    <row r="879" ht="12.75">
      <c r="I879" s="30"/>
    </row>
    <row r="880" ht="12.75">
      <c r="I880" s="30"/>
    </row>
    <row r="881" ht="12.75">
      <c r="I881" s="30"/>
    </row>
    <row r="882" ht="12.75">
      <c r="I882" s="30"/>
    </row>
    <row r="883" ht="12.75">
      <c r="I883" s="30"/>
    </row>
    <row r="884" ht="12.75">
      <c r="I884" s="30"/>
    </row>
    <row r="885" ht="12.75">
      <c r="I885" s="30"/>
    </row>
    <row r="886" ht="12.75">
      <c r="I886" s="30"/>
    </row>
    <row r="887" ht="12.75">
      <c r="I887" s="30"/>
    </row>
    <row r="888" ht="12.75">
      <c r="I888" s="30"/>
    </row>
    <row r="889" ht="12.75">
      <c r="I889" s="30"/>
    </row>
    <row r="890" ht="12.75">
      <c r="I890" s="30"/>
    </row>
    <row r="891" ht="12.75">
      <c r="I891" s="30"/>
    </row>
    <row r="892" ht="12.75">
      <c r="I892" s="30"/>
    </row>
    <row r="893" ht="12.75">
      <c r="I893" s="30"/>
    </row>
    <row r="894" ht="12.75">
      <c r="I894" s="30"/>
    </row>
    <row r="895" ht="12.75">
      <c r="I895" s="30"/>
    </row>
    <row r="896" ht="12.75">
      <c r="I896" s="30"/>
    </row>
    <row r="897" ht="12.75">
      <c r="I897" s="30"/>
    </row>
    <row r="898" ht="12.75">
      <c r="I898" s="30"/>
    </row>
    <row r="899" ht="12.75">
      <c r="I899" s="30"/>
    </row>
    <row r="900" ht="12.75">
      <c r="I900" s="30"/>
    </row>
    <row r="901" ht="12.75">
      <c r="I901" s="30"/>
    </row>
    <row r="902" ht="12.75">
      <c r="I902" s="30"/>
    </row>
    <row r="903" ht="12.75">
      <c r="I903" s="30"/>
    </row>
    <row r="904" ht="12.75">
      <c r="I904" s="30"/>
    </row>
    <row r="905" ht="12.75">
      <c r="I905" s="30"/>
    </row>
    <row r="906" ht="12.75">
      <c r="I906" s="30"/>
    </row>
    <row r="907" ht="12.75">
      <c r="I907" s="30"/>
    </row>
    <row r="908" ht="12.75">
      <c r="I908" s="30"/>
    </row>
    <row r="909" ht="12.75">
      <c r="I909" s="30"/>
    </row>
    <row r="910" ht="12.75">
      <c r="I910" s="30"/>
    </row>
    <row r="911" ht="12.75">
      <c r="I911" s="30"/>
    </row>
    <row r="912" ht="12.75">
      <c r="I912" s="30"/>
    </row>
    <row r="913" ht="12.75">
      <c r="I913" s="30"/>
    </row>
    <row r="914" ht="12.75">
      <c r="I914" s="30"/>
    </row>
    <row r="915" ht="12.75">
      <c r="I915" s="30"/>
    </row>
    <row r="916" ht="12.75">
      <c r="I916" s="30"/>
    </row>
    <row r="917" ht="12.75">
      <c r="I917" s="30"/>
    </row>
    <row r="918" ht="12.75">
      <c r="I918" s="30"/>
    </row>
    <row r="919" ht="12.75">
      <c r="I919" s="30"/>
    </row>
    <row r="920" ht="12.75">
      <c r="I920" s="30"/>
    </row>
    <row r="921" ht="12.75">
      <c r="I921" s="30"/>
    </row>
    <row r="922" ht="12.75">
      <c r="I922" s="30"/>
    </row>
    <row r="923" ht="12.75">
      <c r="I923" s="30"/>
    </row>
    <row r="924" ht="12.75">
      <c r="I924" s="30"/>
    </row>
    <row r="925" ht="12.75">
      <c r="I925" s="30"/>
    </row>
    <row r="926" ht="12.75">
      <c r="I926" s="30"/>
    </row>
    <row r="927" ht="12.75">
      <c r="I927" s="30"/>
    </row>
    <row r="928" ht="12.75">
      <c r="I928" s="30"/>
    </row>
    <row r="929" ht="12.75">
      <c r="I929" s="30"/>
    </row>
    <row r="930" ht="12.75">
      <c r="I930" s="30"/>
    </row>
    <row r="931" ht="12.75">
      <c r="I931" s="30"/>
    </row>
    <row r="932" ht="12.75">
      <c r="I932" s="30"/>
    </row>
    <row r="933" ht="12.75">
      <c r="I933" s="30"/>
    </row>
    <row r="934" ht="12.75">
      <c r="I934" s="30"/>
    </row>
    <row r="935" ht="12.75">
      <c r="I935" s="30"/>
    </row>
    <row r="936" ht="12.75">
      <c r="I936" s="30"/>
    </row>
    <row r="937" ht="12.75">
      <c r="I937" s="30"/>
    </row>
    <row r="938" ht="12.75">
      <c r="I938" s="30"/>
    </row>
    <row r="939" ht="12.75">
      <c r="I939" s="30"/>
    </row>
    <row r="940" ht="12.75">
      <c r="I940" s="30"/>
    </row>
    <row r="941" ht="12.75">
      <c r="I941" s="30"/>
    </row>
    <row r="942" ht="12.75">
      <c r="I942" s="30"/>
    </row>
    <row r="943" ht="12.75">
      <c r="I943" s="30"/>
    </row>
    <row r="944" ht="12.75">
      <c r="I944" s="30"/>
    </row>
    <row r="945" ht="12.75">
      <c r="I945" s="30"/>
    </row>
    <row r="946" ht="12.75">
      <c r="I946" s="30"/>
    </row>
    <row r="947" ht="12.75">
      <c r="I947" s="30"/>
    </row>
    <row r="948" ht="12.75">
      <c r="I948" s="30"/>
    </row>
    <row r="949" ht="12.75">
      <c r="I949" s="30"/>
    </row>
    <row r="950" ht="12.75">
      <c r="I950" s="30"/>
    </row>
    <row r="951" ht="12.75">
      <c r="I951" s="30"/>
    </row>
    <row r="952" ht="12.75">
      <c r="I952" s="30"/>
    </row>
    <row r="953" ht="12.75">
      <c r="I953" s="30"/>
    </row>
    <row r="954" ht="12.75">
      <c r="I954" s="30"/>
    </row>
    <row r="955" ht="12.75">
      <c r="I955" s="30"/>
    </row>
    <row r="956" ht="12.75">
      <c r="I956" s="30"/>
    </row>
    <row r="957" ht="12.75">
      <c r="I957" s="30"/>
    </row>
    <row r="958" ht="12.75">
      <c r="I958" s="30"/>
    </row>
    <row r="959" ht="12.75">
      <c r="I959" s="30"/>
    </row>
    <row r="960" ht="12.75">
      <c r="I960" s="30"/>
    </row>
    <row r="961" ht="12.75">
      <c r="I961" s="30"/>
    </row>
    <row r="962" ht="12.75">
      <c r="I962" s="30"/>
    </row>
    <row r="963" ht="12.75">
      <c r="I963" s="30"/>
    </row>
    <row r="964" ht="12.75">
      <c r="I964" s="30"/>
    </row>
    <row r="965" ht="12.75">
      <c r="I965" s="30"/>
    </row>
    <row r="966" ht="12.75">
      <c r="I966" s="30"/>
    </row>
    <row r="967" ht="12.75">
      <c r="I967" s="30"/>
    </row>
    <row r="968" ht="12.75">
      <c r="I968" s="30"/>
    </row>
    <row r="969" ht="12.75">
      <c r="I969" s="30"/>
    </row>
    <row r="970" ht="12.75">
      <c r="I970" s="30"/>
    </row>
    <row r="971" ht="12.75">
      <c r="I971" s="30"/>
    </row>
    <row r="972" ht="12.75">
      <c r="I972" s="30"/>
    </row>
    <row r="973" ht="12.75">
      <c r="I973" s="30"/>
    </row>
    <row r="974" ht="12.75">
      <c r="I974" s="30"/>
    </row>
    <row r="975" ht="12.75">
      <c r="I975" s="30"/>
    </row>
    <row r="976" ht="12.75">
      <c r="I976" s="30"/>
    </row>
    <row r="977" ht="12.75">
      <c r="I977" s="30"/>
    </row>
    <row r="978" ht="12.75">
      <c r="I978" s="30"/>
    </row>
    <row r="979" ht="12.75">
      <c r="I979" s="30"/>
    </row>
    <row r="980" ht="12.75">
      <c r="I980" s="30"/>
    </row>
    <row r="981" ht="12.75">
      <c r="I981" s="30"/>
    </row>
    <row r="982" ht="12.75">
      <c r="I982" s="30"/>
    </row>
    <row r="983" ht="12.75">
      <c r="I983" s="30"/>
    </row>
    <row r="984" ht="12.75">
      <c r="I984" s="30"/>
    </row>
    <row r="985" ht="12.75">
      <c r="I985" s="30"/>
    </row>
    <row r="986" ht="12.75">
      <c r="I986" s="30"/>
    </row>
    <row r="987" ht="12.75">
      <c r="I987" s="30"/>
    </row>
    <row r="988" ht="12.75">
      <c r="I988" s="30"/>
    </row>
    <row r="989" ht="12.75">
      <c r="I989" s="30"/>
    </row>
    <row r="990" ht="12.75">
      <c r="I990" s="30"/>
    </row>
    <row r="991" ht="12.75">
      <c r="I991" s="30"/>
    </row>
    <row r="992" ht="12.75">
      <c r="I992" s="30"/>
    </row>
    <row r="993" ht="12.75">
      <c r="I993" s="30"/>
    </row>
    <row r="994" ht="12.75">
      <c r="I994" s="30"/>
    </row>
    <row r="995" ht="12.75">
      <c r="I995" s="30"/>
    </row>
    <row r="996" ht="12.75">
      <c r="I996" s="30"/>
    </row>
    <row r="997" ht="12.75">
      <c r="I997" s="30"/>
    </row>
    <row r="998" ht="12.75">
      <c r="I998" s="30"/>
    </row>
    <row r="999" ht="12.75">
      <c r="I999" s="30"/>
    </row>
    <row r="1000" ht="12.75">
      <c r="I1000" s="30"/>
    </row>
    <row r="1001" ht="12.75">
      <c r="I1001" s="30"/>
    </row>
    <row r="1002" ht="12.75">
      <c r="I1002" s="30"/>
    </row>
    <row r="1003" ht="12.75">
      <c r="I1003" s="30"/>
    </row>
    <row r="1004" ht="12.75">
      <c r="I1004" s="30"/>
    </row>
    <row r="1005" ht="12.75">
      <c r="I1005" s="30"/>
    </row>
    <row r="1006" ht="12.75">
      <c r="I1006" s="30"/>
    </row>
    <row r="1007" ht="12.75">
      <c r="I1007" s="30"/>
    </row>
    <row r="1008" ht="12.75">
      <c r="I1008" s="30"/>
    </row>
    <row r="1009" ht="12.75">
      <c r="I1009" s="30"/>
    </row>
    <row r="1010" ht="12.75">
      <c r="I1010" s="30"/>
    </row>
    <row r="1011" ht="12.75">
      <c r="I1011" s="30"/>
    </row>
    <row r="1012" ht="12.75">
      <c r="I1012" s="30"/>
    </row>
    <row r="1013" ht="12.75">
      <c r="I1013" s="30"/>
    </row>
    <row r="1014" ht="12.75">
      <c r="I1014" s="30"/>
    </row>
    <row r="1015" ht="12.75">
      <c r="I1015" s="30"/>
    </row>
    <row r="1016" ht="12.75">
      <c r="I1016" s="30"/>
    </row>
    <row r="1017" ht="12.75">
      <c r="I1017" s="30"/>
    </row>
    <row r="1018" ht="12.75">
      <c r="I1018" s="30"/>
    </row>
    <row r="1019" ht="12.75">
      <c r="I1019" s="30"/>
    </row>
    <row r="1020" ht="12.75">
      <c r="I1020" s="30"/>
    </row>
    <row r="1021" ht="12.75">
      <c r="I1021" s="30"/>
    </row>
    <row r="1022" ht="12.75">
      <c r="I1022" s="30"/>
    </row>
    <row r="1023" ht="12.75">
      <c r="I1023" s="30"/>
    </row>
    <row r="1024" ht="12.75">
      <c r="I1024" s="30"/>
    </row>
    <row r="1025" ht="12.75">
      <c r="I1025" s="30"/>
    </row>
    <row r="1026" ht="12.75">
      <c r="I1026" s="30"/>
    </row>
    <row r="1027" ht="12.75">
      <c r="I1027" s="30"/>
    </row>
    <row r="1028" ht="12.75">
      <c r="I1028" s="30"/>
    </row>
    <row r="1029" ht="12.75">
      <c r="I1029" s="30"/>
    </row>
    <row r="1030" ht="12.75">
      <c r="I1030" s="30"/>
    </row>
    <row r="1031" ht="12.75">
      <c r="I1031" s="30"/>
    </row>
    <row r="1032" ht="12.75">
      <c r="I1032" s="30"/>
    </row>
    <row r="1033" ht="12.75">
      <c r="I1033" s="30"/>
    </row>
    <row r="1034" ht="12.75">
      <c r="I1034" s="30"/>
    </row>
    <row r="1035" ht="12.75">
      <c r="I1035" s="30"/>
    </row>
    <row r="1036" ht="12.75">
      <c r="I1036" s="30"/>
    </row>
    <row r="1037" ht="12.75">
      <c r="I1037" s="30"/>
    </row>
    <row r="1038" ht="12.75">
      <c r="I1038" s="30"/>
    </row>
    <row r="1039" ht="12.75">
      <c r="I1039" s="30"/>
    </row>
    <row r="1040" ht="12.75">
      <c r="I1040" s="30"/>
    </row>
    <row r="1041" ht="12.75">
      <c r="I1041" s="30"/>
    </row>
    <row r="1042" ht="12.75">
      <c r="I1042" s="30"/>
    </row>
    <row r="1043" ht="12.75">
      <c r="I1043" s="30"/>
    </row>
    <row r="1044" ht="12.75">
      <c r="I1044" s="30"/>
    </row>
    <row r="1045" ht="12.75">
      <c r="I1045" s="30"/>
    </row>
    <row r="1046" ht="12.75">
      <c r="I1046" s="30"/>
    </row>
    <row r="1047" ht="12.75">
      <c r="I1047" s="30"/>
    </row>
    <row r="1048" ht="12.75">
      <c r="I1048" s="30"/>
    </row>
    <row r="1049" ht="12.75">
      <c r="I1049" s="30"/>
    </row>
    <row r="1050" ht="12.75">
      <c r="I1050" s="30"/>
    </row>
    <row r="1051" ht="12.75">
      <c r="I1051" s="30"/>
    </row>
    <row r="1052" ht="12.75">
      <c r="I1052" s="30"/>
    </row>
    <row r="1053" ht="12.75">
      <c r="I1053" s="30"/>
    </row>
    <row r="1054" ht="12.75">
      <c r="I1054" s="30"/>
    </row>
    <row r="1055" ht="12.75">
      <c r="I1055" s="30"/>
    </row>
    <row r="1056" ht="12.75">
      <c r="I1056" s="30"/>
    </row>
    <row r="1057" ht="12.75">
      <c r="I1057" s="30"/>
    </row>
    <row r="1058" ht="12.75">
      <c r="I1058" s="30"/>
    </row>
    <row r="1059" ht="12.75">
      <c r="I1059" s="30"/>
    </row>
    <row r="1060" ht="12.75">
      <c r="I1060" s="30"/>
    </row>
    <row r="1061" ht="12.75">
      <c r="I1061" s="30"/>
    </row>
    <row r="1062" ht="12.75">
      <c r="I1062" s="30"/>
    </row>
    <row r="1063" ht="12.75">
      <c r="I1063" s="30"/>
    </row>
    <row r="1064" ht="12.75">
      <c r="I1064" s="30"/>
    </row>
    <row r="1065" ht="12.75">
      <c r="I1065" s="30"/>
    </row>
    <row r="1066" ht="12.75">
      <c r="I1066" s="30"/>
    </row>
    <row r="1067" ht="12.75">
      <c r="I1067" s="30"/>
    </row>
    <row r="1068" ht="12.75">
      <c r="I1068" s="30"/>
    </row>
    <row r="1069" ht="12.75">
      <c r="I1069" s="30"/>
    </row>
    <row r="1070" ht="12.75">
      <c r="I1070" s="30"/>
    </row>
    <row r="1071" ht="12.75">
      <c r="I1071" s="30"/>
    </row>
    <row r="1072" ht="12.75">
      <c r="I1072" s="30"/>
    </row>
    <row r="1073" ht="12.75">
      <c r="I1073" s="30"/>
    </row>
    <row r="1074" ht="12.75">
      <c r="I1074" s="30"/>
    </row>
    <row r="1075" ht="12.75">
      <c r="I1075" s="30"/>
    </row>
    <row r="1076" ht="12.75">
      <c r="I1076" s="30"/>
    </row>
    <row r="1077" ht="12.75">
      <c r="I1077" s="30"/>
    </row>
    <row r="1078" ht="12.75">
      <c r="I1078" s="30"/>
    </row>
    <row r="1079" ht="12.75">
      <c r="I1079" s="30"/>
    </row>
    <row r="1080" ht="12.75">
      <c r="I1080" s="30"/>
    </row>
    <row r="1081" ht="12.75">
      <c r="I1081" s="30"/>
    </row>
    <row r="1082" ht="12.75">
      <c r="I1082" s="30"/>
    </row>
    <row r="1083" ht="12.75">
      <c r="I1083" s="30"/>
    </row>
    <row r="1084" ht="12.75">
      <c r="I1084" s="30"/>
    </row>
    <row r="1085" ht="12.75">
      <c r="I1085" s="30"/>
    </row>
    <row r="1086" ht="12.75">
      <c r="I1086" s="30"/>
    </row>
    <row r="1087" ht="12.75">
      <c r="I1087" s="30"/>
    </row>
    <row r="1088" ht="12.75">
      <c r="I1088" s="30"/>
    </row>
    <row r="1089" ht="12.75">
      <c r="I1089" s="30"/>
    </row>
    <row r="1090" ht="12.75">
      <c r="I1090" s="30"/>
    </row>
    <row r="1091" ht="12.75">
      <c r="I1091" s="30"/>
    </row>
    <row r="1092" ht="12.75">
      <c r="I1092" s="30"/>
    </row>
    <row r="1093" ht="12.75">
      <c r="I1093" s="30"/>
    </row>
    <row r="1094" ht="12.75">
      <c r="I1094" s="30"/>
    </row>
    <row r="1095" ht="12.75">
      <c r="I1095" s="30"/>
    </row>
    <row r="1096" ht="12.75">
      <c r="I1096" s="30"/>
    </row>
    <row r="1097" ht="12.75">
      <c r="I1097" s="30"/>
    </row>
    <row r="1098" ht="12.75">
      <c r="I1098" s="30"/>
    </row>
    <row r="1099" ht="12.75">
      <c r="I1099" s="30"/>
    </row>
    <row r="1100" ht="12.75">
      <c r="I1100" s="30"/>
    </row>
    <row r="1101" ht="12.75">
      <c r="I1101" s="30"/>
    </row>
    <row r="1102" ht="12.75">
      <c r="I1102" s="30"/>
    </row>
    <row r="1103" ht="12.75">
      <c r="I1103" s="30"/>
    </row>
    <row r="1104" ht="12.75">
      <c r="I1104" s="30"/>
    </row>
    <row r="1105" ht="12.75">
      <c r="I1105" s="30"/>
    </row>
    <row r="1106" ht="12.75">
      <c r="I1106" s="30"/>
    </row>
    <row r="1107" ht="12.75">
      <c r="I1107" s="30"/>
    </row>
    <row r="1108" ht="12.75">
      <c r="I1108" s="30"/>
    </row>
    <row r="1109" ht="12.75">
      <c r="I1109" s="30"/>
    </row>
    <row r="1110" ht="12.75">
      <c r="I1110" s="30"/>
    </row>
    <row r="1111" ht="12.75">
      <c r="I1111" s="30"/>
    </row>
    <row r="1112" ht="12.75">
      <c r="I1112" s="30"/>
    </row>
    <row r="1113" ht="12.75">
      <c r="I1113" s="30"/>
    </row>
    <row r="1114" ht="12.75">
      <c r="I1114" s="30"/>
    </row>
    <row r="1115" ht="12.75">
      <c r="I1115" s="30"/>
    </row>
    <row r="1116" ht="12.75">
      <c r="I1116" s="30"/>
    </row>
    <row r="1117" ht="12.75">
      <c r="I1117" s="30"/>
    </row>
    <row r="1118" ht="12.75">
      <c r="I1118" s="30"/>
    </row>
    <row r="1119" ht="12.75">
      <c r="I1119" s="30"/>
    </row>
    <row r="1120" ht="12.75">
      <c r="I1120" s="30"/>
    </row>
    <row r="1121" ht="12.75">
      <c r="I1121" s="30"/>
    </row>
    <row r="1122" ht="12.75">
      <c r="I1122" s="30"/>
    </row>
    <row r="1123" ht="12.75">
      <c r="I1123" s="30"/>
    </row>
    <row r="1124" ht="12.75">
      <c r="I1124" s="30"/>
    </row>
    <row r="1125" ht="12.75">
      <c r="I1125" s="30"/>
    </row>
    <row r="1126" ht="12.75">
      <c r="I1126" s="30"/>
    </row>
    <row r="1127" ht="12.75">
      <c r="I1127" s="30"/>
    </row>
    <row r="1128" ht="12.75">
      <c r="I1128" s="30"/>
    </row>
    <row r="1129" ht="12.75">
      <c r="I1129" s="30"/>
    </row>
    <row r="1130" ht="12.75">
      <c r="I1130" s="30"/>
    </row>
    <row r="1131" ht="12.75">
      <c r="I1131" s="30"/>
    </row>
    <row r="1132" ht="12.75">
      <c r="I1132" s="30"/>
    </row>
    <row r="1133" ht="12.75">
      <c r="I1133" s="30"/>
    </row>
    <row r="1134" ht="12.75">
      <c r="I1134" s="30"/>
    </row>
    <row r="1135" ht="12.75">
      <c r="I1135" s="30"/>
    </row>
    <row r="1136" ht="12.75">
      <c r="I1136" s="30"/>
    </row>
    <row r="1137" ht="12.75">
      <c r="I1137" s="30"/>
    </row>
    <row r="1138" ht="12.75">
      <c r="I1138" s="30"/>
    </row>
    <row r="1139" ht="12.75">
      <c r="I1139" s="30"/>
    </row>
    <row r="1140" ht="12.75">
      <c r="I1140" s="30"/>
    </row>
    <row r="1141" ht="12.75">
      <c r="I1141" s="30"/>
    </row>
    <row r="1142" ht="12.75">
      <c r="I1142" s="30"/>
    </row>
    <row r="1143" ht="12.75">
      <c r="I1143" s="30"/>
    </row>
    <row r="1144" ht="12.75">
      <c r="I1144" s="30"/>
    </row>
    <row r="1145" ht="12.75">
      <c r="I1145" s="30"/>
    </row>
    <row r="1146" ht="12.75">
      <c r="I1146" s="30"/>
    </row>
    <row r="1147" ht="12.75">
      <c r="I1147" s="30"/>
    </row>
    <row r="1148" ht="12.75">
      <c r="I1148" s="30"/>
    </row>
    <row r="1149" ht="12.75">
      <c r="I1149" s="30"/>
    </row>
    <row r="1150" ht="12.75">
      <c r="I1150" s="30"/>
    </row>
    <row r="1151" ht="12.75">
      <c r="I1151" s="30"/>
    </row>
    <row r="1152" ht="12.75">
      <c r="I1152" s="30"/>
    </row>
    <row r="1153" ht="12.75">
      <c r="I1153" s="30"/>
    </row>
    <row r="1154" ht="12.75">
      <c r="I1154" s="30"/>
    </row>
    <row r="1155" ht="12.75">
      <c r="I1155" s="30"/>
    </row>
    <row r="1156" ht="12.75">
      <c r="I1156" s="30"/>
    </row>
    <row r="1157" ht="12.75">
      <c r="I1157" s="30"/>
    </row>
    <row r="1158" ht="12.75">
      <c r="I1158" s="30"/>
    </row>
    <row r="1159" ht="12.75">
      <c r="I1159" s="30"/>
    </row>
    <row r="1160" ht="12.75">
      <c r="I1160" s="30"/>
    </row>
    <row r="1161" ht="12.75">
      <c r="I1161" s="30"/>
    </row>
    <row r="1162" ht="12.75">
      <c r="I1162" s="30"/>
    </row>
    <row r="1163" ht="12.75">
      <c r="I1163" s="30"/>
    </row>
    <row r="1164" ht="12.75">
      <c r="I1164" s="30"/>
    </row>
    <row r="1165" ht="12.75">
      <c r="I1165" s="30"/>
    </row>
    <row r="1166" ht="12.75">
      <c r="I1166" s="30"/>
    </row>
    <row r="1167" ht="12.75">
      <c r="I1167" s="30"/>
    </row>
    <row r="1168" ht="12.75">
      <c r="I1168" s="30"/>
    </row>
    <row r="1169" ht="12.75">
      <c r="I1169" s="30"/>
    </row>
    <row r="1170" ht="12.75">
      <c r="I1170" s="30"/>
    </row>
    <row r="1171" ht="12.75">
      <c r="I1171" s="30"/>
    </row>
    <row r="1172" ht="12.75">
      <c r="I1172" s="30"/>
    </row>
    <row r="1173" ht="12.75">
      <c r="I1173" s="30"/>
    </row>
    <row r="1174" ht="12.75">
      <c r="I1174" s="30"/>
    </row>
    <row r="1175" ht="12.75">
      <c r="I1175" s="30"/>
    </row>
    <row r="1176" ht="12.75">
      <c r="I1176" s="30"/>
    </row>
    <row r="1177" ht="12.75">
      <c r="I1177" s="30"/>
    </row>
    <row r="1178" ht="12.75">
      <c r="I1178" s="30"/>
    </row>
    <row r="1179" ht="12.75">
      <c r="I1179" s="30"/>
    </row>
    <row r="1180" ht="12.75">
      <c r="I1180" s="30"/>
    </row>
    <row r="1181" ht="12.75">
      <c r="I1181" s="30"/>
    </row>
    <row r="1182" ht="12.75">
      <c r="I1182" s="30"/>
    </row>
    <row r="1183" ht="12.75">
      <c r="I1183" s="30"/>
    </row>
    <row r="1184" ht="12.75">
      <c r="I1184" s="30"/>
    </row>
    <row r="1185" ht="12.75">
      <c r="I1185" s="30"/>
    </row>
    <row r="1186" ht="12.75">
      <c r="I1186" s="30"/>
    </row>
    <row r="1187" ht="12.75">
      <c r="I1187" s="30"/>
    </row>
    <row r="1188" ht="12.75">
      <c r="I1188" s="30"/>
    </row>
    <row r="1189" ht="12.75">
      <c r="I1189" s="30"/>
    </row>
    <row r="1190" ht="12.75">
      <c r="I1190" s="30"/>
    </row>
    <row r="1191" ht="12.75">
      <c r="I1191" s="30"/>
    </row>
    <row r="1192" ht="12.75">
      <c r="I1192" s="30"/>
    </row>
    <row r="1193" ht="12.75">
      <c r="I1193" s="30"/>
    </row>
    <row r="1194" ht="12.75">
      <c r="I1194" s="30"/>
    </row>
    <row r="1195" ht="12.75">
      <c r="I1195" s="30"/>
    </row>
    <row r="1196" ht="12.75">
      <c r="I1196" s="30"/>
    </row>
    <row r="1197" ht="12.75">
      <c r="I1197" s="30"/>
    </row>
    <row r="1198" ht="12.75">
      <c r="I1198" s="30"/>
    </row>
    <row r="1199" ht="12.75">
      <c r="I1199" s="30"/>
    </row>
    <row r="1200" ht="12.75">
      <c r="I1200" s="30"/>
    </row>
    <row r="1201" ht="12.75">
      <c r="I1201" s="30"/>
    </row>
    <row r="1202" ht="12.75">
      <c r="I1202" s="30"/>
    </row>
    <row r="1203" ht="12.75">
      <c r="I1203" s="30"/>
    </row>
    <row r="1204" ht="12.75">
      <c r="I1204" s="30"/>
    </row>
    <row r="1205" ht="12.75">
      <c r="I1205" s="30"/>
    </row>
    <row r="1206" ht="12.75">
      <c r="I1206" s="30"/>
    </row>
    <row r="1207" ht="12.75">
      <c r="I1207" s="30"/>
    </row>
    <row r="1208" ht="12.75">
      <c r="I1208" s="30"/>
    </row>
    <row r="1209" ht="12.75">
      <c r="I1209" s="30"/>
    </row>
    <row r="1210" ht="12.75">
      <c r="I1210" s="30"/>
    </row>
    <row r="1211" ht="12.75">
      <c r="I1211" s="30"/>
    </row>
    <row r="1212" ht="12.75">
      <c r="I1212" s="30"/>
    </row>
    <row r="1213" ht="12.75">
      <c r="I1213" s="30"/>
    </row>
    <row r="1214" ht="12.75">
      <c r="I1214" s="30"/>
    </row>
    <row r="1215" ht="12.75">
      <c r="I1215" s="30"/>
    </row>
    <row r="1216" ht="12.75">
      <c r="I1216" s="30"/>
    </row>
    <row r="1217" ht="12.75">
      <c r="I1217" s="30"/>
    </row>
    <row r="1218" ht="12.75">
      <c r="I1218" s="30"/>
    </row>
    <row r="1219" ht="12.75">
      <c r="I1219" s="30"/>
    </row>
    <row r="1220" ht="12.75">
      <c r="I1220" s="30"/>
    </row>
    <row r="1221" ht="12.75">
      <c r="I1221" s="30"/>
    </row>
    <row r="1222" ht="12.75">
      <c r="I1222" s="30"/>
    </row>
    <row r="1223" ht="12.75">
      <c r="I1223" s="30"/>
    </row>
    <row r="1224" ht="12.75">
      <c r="I1224" s="30"/>
    </row>
    <row r="1225" ht="12.75">
      <c r="I1225" s="30"/>
    </row>
    <row r="1226" ht="12.75">
      <c r="I1226" s="30"/>
    </row>
    <row r="1227" ht="12.75">
      <c r="I1227" s="30"/>
    </row>
    <row r="1228" ht="12.75">
      <c r="I1228" s="30"/>
    </row>
    <row r="1229" ht="12.75">
      <c r="I1229" s="30"/>
    </row>
    <row r="1230" ht="12.75">
      <c r="I1230" s="30"/>
    </row>
    <row r="1231" ht="12.75">
      <c r="I1231" s="30"/>
    </row>
    <row r="1232" ht="12.75">
      <c r="I1232" s="30"/>
    </row>
    <row r="1233" ht="12.75">
      <c r="I1233" s="30"/>
    </row>
    <row r="1234" ht="12.75">
      <c r="I1234" s="30"/>
    </row>
    <row r="1235" ht="12.75">
      <c r="I1235" s="30"/>
    </row>
    <row r="1236" ht="12.75">
      <c r="I1236" s="30"/>
    </row>
    <row r="1237" ht="12.75">
      <c r="I1237" s="30"/>
    </row>
    <row r="1238" ht="12.75">
      <c r="I1238" s="30"/>
    </row>
    <row r="1239" ht="12.75">
      <c r="I1239" s="30"/>
    </row>
    <row r="1240" ht="12.75">
      <c r="I1240" s="30"/>
    </row>
    <row r="1241" ht="12.75">
      <c r="I1241" s="30"/>
    </row>
    <row r="1242" ht="12.75">
      <c r="I1242" s="30"/>
    </row>
    <row r="1243" ht="12.75">
      <c r="I1243" s="30"/>
    </row>
    <row r="1244" ht="12.75">
      <c r="I1244" s="30"/>
    </row>
    <row r="1245" ht="12.75">
      <c r="I1245" s="30"/>
    </row>
    <row r="1246" ht="12.75">
      <c r="I1246" s="30"/>
    </row>
    <row r="1247" ht="12.75">
      <c r="I1247" s="30"/>
    </row>
    <row r="1248" ht="12.75">
      <c r="I1248" s="30"/>
    </row>
    <row r="1249" ht="12.75">
      <c r="I1249" s="30"/>
    </row>
    <row r="1250" ht="12.75">
      <c r="I1250" s="30"/>
    </row>
    <row r="1251" ht="12.75">
      <c r="I1251" s="30"/>
    </row>
    <row r="1252" ht="12.75">
      <c r="I1252" s="30"/>
    </row>
    <row r="1253" ht="12.75">
      <c r="I1253" s="30"/>
    </row>
    <row r="1254" ht="12.75">
      <c r="I1254" s="30"/>
    </row>
    <row r="1255" ht="12.75">
      <c r="I1255" s="30"/>
    </row>
    <row r="1256" ht="12.75">
      <c r="I1256" s="30"/>
    </row>
    <row r="1257" ht="12.75">
      <c r="I1257" s="30"/>
    </row>
    <row r="1258" ht="12.75">
      <c r="I1258" s="30"/>
    </row>
    <row r="1259" ht="12.75">
      <c r="I1259" s="30"/>
    </row>
    <row r="1260" ht="12.75">
      <c r="I1260" s="30"/>
    </row>
    <row r="1261" ht="12.75">
      <c r="I1261" s="30"/>
    </row>
    <row r="1262" ht="12.75">
      <c r="I1262" s="30"/>
    </row>
    <row r="1263" ht="12.75">
      <c r="I1263" s="30"/>
    </row>
    <row r="1264" ht="12.75">
      <c r="I1264" s="30"/>
    </row>
    <row r="1265" ht="12.75">
      <c r="I1265" s="30"/>
    </row>
    <row r="1266" ht="12.75">
      <c r="I1266" s="30"/>
    </row>
    <row r="1267" ht="12.75">
      <c r="I1267" s="30"/>
    </row>
    <row r="1268" ht="12.75">
      <c r="I1268" s="30"/>
    </row>
    <row r="1269" ht="12.75">
      <c r="I1269" s="30"/>
    </row>
    <row r="1270" ht="12.75">
      <c r="I1270" s="30"/>
    </row>
    <row r="1271" ht="12.75">
      <c r="I1271" s="30"/>
    </row>
    <row r="1272" ht="12.75">
      <c r="I1272" s="30"/>
    </row>
    <row r="1273" ht="12.75">
      <c r="I1273" s="30"/>
    </row>
    <row r="1274" ht="12.75">
      <c r="I1274" s="30"/>
    </row>
    <row r="1275" ht="12.75">
      <c r="I1275" s="30"/>
    </row>
    <row r="1276" ht="12.75">
      <c r="I1276" s="30"/>
    </row>
    <row r="1277" ht="12.75">
      <c r="I1277" s="30"/>
    </row>
    <row r="1278" ht="12.75">
      <c r="I1278" s="30"/>
    </row>
    <row r="1279" ht="12.75">
      <c r="I1279" s="30"/>
    </row>
    <row r="1280" ht="12.75">
      <c r="I1280" s="30"/>
    </row>
    <row r="1281" ht="12.75">
      <c r="I1281" s="30"/>
    </row>
    <row r="1282" ht="12.75">
      <c r="I1282" s="30"/>
    </row>
    <row r="1283" ht="12.75">
      <c r="I1283" s="30"/>
    </row>
    <row r="1284" ht="12.75">
      <c r="I1284" s="30"/>
    </row>
    <row r="1285" ht="12.75">
      <c r="I1285" s="30"/>
    </row>
    <row r="1286" ht="12.75">
      <c r="I1286" s="30"/>
    </row>
    <row r="1287" ht="12.75">
      <c r="I1287" s="30"/>
    </row>
    <row r="1288" ht="12.75">
      <c r="I1288" s="30"/>
    </row>
    <row r="1289" ht="12.75">
      <c r="I1289" s="30"/>
    </row>
    <row r="1290" ht="12.75">
      <c r="I1290" s="30"/>
    </row>
    <row r="1291" ht="12.75">
      <c r="I1291" s="30"/>
    </row>
    <row r="1292" ht="12.75">
      <c r="I1292" s="30"/>
    </row>
    <row r="1293" ht="12.75">
      <c r="I1293" s="30"/>
    </row>
    <row r="1294" ht="12.75">
      <c r="I1294" s="30"/>
    </row>
    <row r="1295" ht="12.75">
      <c r="I1295" s="30"/>
    </row>
    <row r="1296" ht="12.75">
      <c r="I1296" s="30"/>
    </row>
    <row r="1297" ht="12.75">
      <c r="I1297" s="30"/>
    </row>
    <row r="1298" ht="12.75">
      <c r="I1298" s="30"/>
    </row>
    <row r="1299" ht="12.75">
      <c r="I1299" s="30"/>
    </row>
    <row r="1300" ht="12.75">
      <c r="I1300" s="30"/>
    </row>
    <row r="1301" ht="12.75">
      <c r="I1301" s="30"/>
    </row>
    <row r="1302" ht="12.75">
      <c r="I1302" s="30"/>
    </row>
    <row r="1303" ht="12.75">
      <c r="I1303" s="30"/>
    </row>
    <row r="1304" ht="12.75">
      <c r="I1304" s="30"/>
    </row>
    <row r="1305" ht="12.75">
      <c r="I1305" s="30"/>
    </row>
    <row r="1306" ht="12.75">
      <c r="I1306" s="30"/>
    </row>
    <row r="1307" ht="12.75">
      <c r="I1307" s="30"/>
    </row>
    <row r="1308" ht="12.75">
      <c r="I1308" s="30"/>
    </row>
    <row r="1309" ht="12.75">
      <c r="I1309" s="30"/>
    </row>
    <row r="1310" ht="12.75">
      <c r="I1310" s="30"/>
    </row>
    <row r="1311" ht="12.75">
      <c r="I1311" s="30"/>
    </row>
    <row r="1312" ht="12.75">
      <c r="I1312" s="30"/>
    </row>
    <row r="1313" ht="12.75">
      <c r="I1313" s="30"/>
    </row>
    <row r="1314" ht="12.75">
      <c r="I1314" s="30"/>
    </row>
    <row r="1315" ht="12.75">
      <c r="I1315" s="30"/>
    </row>
    <row r="1316" ht="12.75">
      <c r="I1316" s="30"/>
    </row>
    <row r="1317" ht="12.75">
      <c r="I1317" s="30"/>
    </row>
    <row r="1318" ht="12.75">
      <c r="I1318" s="30"/>
    </row>
    <row r="1319" ht="12.75">
      <c r="I1319" s="30"/>
    </row>
    <row r="1320" ht="12.75">
      <c r="I1320" s="30"/>
    </row>
    <row r="1321" ht="12.75">
      <c r="I1321" s="30"/>
    </row>
    <row r="1322" ht="12.75">
      <c r="I1322" s="30"/>
    </row>
    <row r="1323" ht="12.75">
      <c r="I1323" s="30"/>
    </row>
    <row r="1324" ht="12.75">
      <c r="I1324" s="30"/>
    </row>
    <row r="1325" ht="12.75">
      <c r="I1325" s="30"/>
    </row>
    <row r="1326" ht="12.75">
      <c r="I1326" s="30"/>
    </row>
    <row r="1327" ht="12.75">
      <c r="I1327" s="30"/>
    </row>
    <row r="1328" ht="12.75">
      <c r="I1328" s="30"/>
    </row>
    <row r="1329" ht="12.75">
      <c r="I1329" s="30"/>
    </row>
    <row r="1330" ht="12.75">
      <c r="I1330" s="30"/>
    </row>
    <row r="1331" ht="12.75">
      <c r="I1331" s="30"/>
    </row>
    <row r="1332" ht="12.75">
      <c r="I1332" s="30"/>
    </row>
    <row r="1333" ht="12.75">
      <c r="I1333" s="30"/>
    </row>
    <row r="1334" ht="12.75">
      <c r="I1334" s="30"/>
    </row>
    <row r="1335" ht="12.75">
      <c r="I1335" s="30"/>
    </row>
    <row r="1336" ht="12.75">
      <c r="I1336" s="30"/>
    </row>
    <row r="1337" ht="12.75">
      <c r="I1337" s="30"/>
    </row>
    <row r="1338" ht="12.75">
      <c r="I1338" s="30"/>
    </row>
    <row r="1339" ht="12.75">
      <c r="I1339" s="30"/>
    </row>
    <row r="1340" ht="12.75">
      <c r="I1340" s="30"/>
    </row>
    <row r="1341" ht="12.75">
      <c r="I1341" s="30"/>
    </row>
    <row r="1342" ht="12.75">
      <c r="I1342" s="30"/>
    </row>
    <row r="1343" ht="12.75">
      <c r="I1343" s="30"/>
    </row>
    <row r="1344" ht="12.75">
      <c r="I1344" s="30"/>
    </row>
    <row r="1345" ht="12.75">
      <c r="I1345" s="30"/>
    </row>
    <row r="1346" ht="12.75">
      <c r="I1346" s="30"/>
    </row>
    <row r="1347" ht="12.75">
      <c r="I1347" s="30"/>
    </row>
    <row r="1348" ht="12.75">
      <c r="I1348" s="30"/>
    </row>
    <row r="1349" ht="12.75">
      <c r="I1349" s="30"/>
    </row>
    <row r="1350" ht="12.75">
      <c r="I1350" s="30"/>
    </row>
    <row r="1351" ht="12.75">
      <c r="I1351" s="30"/>
    </row>
    <row r="1352" ht="12.75">
      <c r="I1352" s="30"/>
    </row>
    <row r="1353" ht="12.75">
      <c r="I1353" s="30"/>
    </row>
    <row r="1354" ht="12.75">
      <c r="I1354" s="30"/>
    </row>
    <row r="1355" ht="12.75">
      <c r="I1355" s="30"/>
    </row>
    <row r="1356" ht="12.75">
      <c r="I1356" s="30"/>
    </row>
    <row r="1357" ht="12.75">
      <c r="I1357" s="30"/>
    </row>
    <row r="1358" ht="12.75">
      <c r="I1358" s="30"/>
    </row>
    <row r="1359" ht="12.75">
      <c r="I1359" s="30"/>
    </row>
    <row r="1360" ht="12.75">
      <c r="I1360" s="30"/>
    </row>
    <row r="1361" ht="12.75">
      <c r="I1361" s="30"/>
    </row>
    <row r="1362" ht="12.75">
      <c r="I1362" s="30"/>
    </row>
    <row r="1363" ht="12.75">
      <c r="I1363" s="30"/>
    </row>
    <row r="1364" ht="12.75">
      <c r="I1364" s="30"/>
    </row>
    <row r="1365" ht="12.75">
      <c r="I1365" s="30"/>
    </row>
    <row r="1366" ht="12.75">
      <c r="I1366" s="30"/>
    </row>
    <row r="1367" ht="12.75">
      <c r="I1367" s="30"/>
    </row>
    <row r="1368" ht="12.75">
      <c r="I1368" s="30"/>
    </row>
    <row r="1369" ht="12.75">
      <c r="I1369" s="30"/>
    </row>
    <row r="1370" ht="12.75">
      <c r="I1370" s="30"/>
    </row>
    <row r="1371" ht="12.75">
      <c r="I1371" s="30"/>
    </row>
    <row r="1372" ht="12.75">
      <c r="I1372" s="30"/>
    </row>
    <row r="1373" ht="12.75">
      <c r="I1373" s="30"/>
    </row>
    <row r="1374" ht="12.75">
      <c r="I1374" s="30"/>
    </row>
    <row r="1375" ht="12.75">
      <c r="I1375" s="30"/>
    </row>
    <row r="1376" ht="12.75">
      <c r="I1376" s="30"/>
    </row>
    <row r="1377" ht="12.75">
      <c r="I1377" s="30"/>
    </row>
    <row r="1378" ht="12.75">
      <c r="I1378" s="30"/>
    </row>
    <row r="1379" ht="12.75">
      <c r="I1379" s="30"/>
    </row>
    <row r="1380" ht="12.75">
      <c r="I1380" s="30"/>
    </row>
    <row r="1381" ht="12.75">
      <c r="I1381" s="30"/>
    </row>
    <row r="1382" ht="12.75">
      <c r="I1382" s="30"/>
    </row>
    <row r="1383" ht="12.75">
      <c r="I1383" s="30"/>
    </row>
    <row r="1384" ht="12.75">
      <c r="I1384" s="30"/>
    </row>
    <row r="1385" ht="12.75">
      <c r="I1385" s="30"/>
    </row>
    <row r="1386" ht="12.75">
      <c r="I1386" s="30"/>
    </row>
    <row r="1387" ht="12.75">
      <c r="I1387" s="30"/>
    </row>
    <row r="1388" ht="12.75">
      <c r="I1388" s="30"/>
    </row>
    <row r="1389" ht="12.75">
      <c r="I1389" s="30"/>
    </row>
    <row r="1390" ht="12.75">
      <c r="I1390" s="30"/>
    </row>
    <row r="1391" ht="12.75">
      <c r="I1391" s="30"/>
    </row>
    <row r="1392" ht="12.75">
      <c r="I1392" s="30"/>
    </row>
    <row r="1393" ht="12.75">
      <c r="I1393" s="30"/>
    </row>
    <row r="1394" ht="12.75">
      <c r="I1394" s="30"/>
    </row>
    <row r="1395" ht="12.75">
      <c r="I1395" s="30"/>
    </row>
    <row r="1396" ht="12.75">
      <c r="I1396" s="30"/>
    </row>
    <row r="1397" ht="12.75">
      <c r="I1397" s="30"/>
    </row>
    <row r="1398" ht="12.75">
      <c r="I1398" s="30"/>
    </row>
    <row r="1399" ht="12.75">
      <c r="I1399" s="30"/>
    </row>
    <row r="1400" ht="12.75">
      <c r="I1400" s="30"/>
    </row>
    <row r="1401" ht="12.75">
      <c r="I1401" s="30"/>
    </row>
    <row r="1402" ht="12.75">
      <c r="I1402" s="30"/>
    </row>
    <row r="1403" ht="12.75">
      <c r="I1403" s="30"/>
    </row>
    <row r="1404" ht="12.75">
      <c r="I1404" s="30"/>
    </row>
    <row r="1405" ht="12.75">
      <c r="I1405" s="30"/>
    </row>
    <row r="1406" ht="12.75">
      <c r="I1406" s="30"/>
    </row>
    <row r="1407" ht="12.75">
      <c r="I1407" s="30"/>
    </row>
    <row r="1408" ht="12.75">
      <c r="I1408" s="30"/>
    </row>
    <row r="1409" ht="12.75">
      <c r="I1409" s="30"/>
    </row>
    <row r="1410" ht="12.75">
      <c r="I1410" s="30"/>
    </row>
    <row r="1411" ht="12.75">
      <c r="I1411" s="30"/>
    </row>
    <row r="1412" ht="12.75">
      <c r="I1412" s="30"/>
    </row>
    <row r="1413" ht="12.75">
      <c r="I1413" s="30"/>
    </row>
    <row r="1414" ht="12.75">
      <c r="I1414" s="30"/>
    </row>
    <row r="1415" ht="12.75">
      <c r="I1415" s="30"/>
    </row>
    <row r="1416" ht="12.75">
      <c r="I1416" s="30"/>
    </row>
    <row r="1417" ht="12.75">
      <c r="I1417" s="30"/>
    </row>
    <row r="1418" ht="12.75">
      <c r="I1418" s="30"/>
    </row>
    <row r="1419" ht="12.75">
      <c r="I1419" s="30"/>
    </row>
    <row r="1420" ht="12.75">
      <c r="I1420" s="30"/>
    </row>
    <row r="1421" ht="12.75">
      <c r="I1421" s="30"/>
    </row>
    <row r="1422" ht="12.75">
      <c r="I1422" s="30"/>
    </row>
    <row r="1423" ht="12.75">
      <c r="I1423" s="30"/>
    </row>
    <row r="1424" ht="12.75">
      <c r="I1424" s="30"/>
    </row>
    <row r="1425" ht="12.75">
      <c r="I1425" s="30"/>
    </row>
    <row r="1426" ht="12.75">
      <c r="I1426" s="30"/>
    </row>
    <row r="1427" ht="12.75">
      <c r="I1427" s="30"/>
    </row>
    <row r="1428" ht="12.75">
      <c r="I1428" s="30"/>
    </row>
    <row r="1429" ht="12.75">
      <c r="I1429" s="30"/>
    </row>
    <row r="1430" ht="12.75">
      <c r="I1430" s="30"/>
    </row>
    <row r="1431" ht="12.75">
      <c r="I1431" s="30"/>
    </row>
    <row r="1432" ht="12.75">
      <c r="I1432" s="30"/>
    </row>
    <row r="1433" ht="12.75">
      <c r="I1433" s="30"/>
    </row>
    <row r="1434" ht="12.75">
      <c r="I1434" s="30"/>
    </row>
    <row r="1435" ht="12.75">
      <c r="I1435" s="30"/>
    </row>
    <row r="1436" ht="12.75">
      <c r="I1436" s="30"/>
    </row>
    <row r="1437" ht="12.75">
      <c r="I1437" s="30"/>
    </row>
    <row r="1438" ht="12.75">
      <c r="I1438" s="30"/>
    </row>
    <row r="1439" ht="12.75">
      <c r="I1439" s="30"/>
    </row>
    <row r="1440" ht="12.75">
      <c r="I1440" s="30"/>
    </row>
    <row r="1441" ht="12.75">
      <c r="I1441" s="30"/>
    </row>
    <row r="1442" ht="12.75">
      <c r="I1442" s="30"/>
    </row>
    <row r="1443" ht="12.75">
      <c r="I1443" s="30"/>
    </row>
    <row r="1444" ht="12.75">
      <c r="I1444" s="30"/>
    </row>
    <row r="1445" ht="12.75">
      <c r="I1445" s="30"/>
    </row>
    <row r="1446" ht="12.75">
      <c r="I1446" s="30"/>
    </row>
    <row r="1447" ht="12.75">
      <c r="I1447" s="30"/>
    </row>
    <row r="1448" ht="12.75">
      <c r="I1448" s="30"/>
    </row>
    <row r="1449" ht="12.75">
      <c r="I1449" s="30"/>
    </row>
    <row r="1450" ht="12.75">
      <c r="I1450" s="30"/>
    </row>
    <row r="1451" ht="12.75">
      <c r="I1451" s="30"/>
    </row>
    <row r="1452" ht="12.75">
      <c r="I1452" s="30"/>
    </row>
    <row r="1453" ht="12.75">
      <c r="I1453" s="30"/>
    </row>
    <row r="1454" ht="12.75">
      <c r="I1454" s="30"/>
    </row>
    <row r="1455" ht="12.75">
      <c r="I1455" s="30"/>
    </row>
    <row r="1456" ht="12.75">
      <c r="I1456" s="30"/>
    </row>
    <row r="1457" ht="12.75">
      <c r="I1457" s="30"/>
    </row>
    <row r="1458" ht="12.75">
      <c r="I1458" s="30"/>
    </row>
    <row r="1459" ht="12.75">
      <c r="I1459" s="30"/>
    </row>
    <row r="1460" ht="12.75">
      <c r="I1460" s="30"/>
    </row>
    <row r="1461" ht="12.75">
      <c r="I1461" s="30"/>
    </row>
    <row r="1462" ht="12.75">
      <c r="I1462" s="30"/>
    </row>
    <row r="1463" ht="12.75">
      <c r="I1463" s="30"/>
    </row>
    <row r="1464" ht="12.75">
      <c r="I1464" s="30"/>
    </row>
    <row r="1465" ht="12.75">
      <c r="I1465" s="30"/>
    </row>
    <row r="1466" ht="12.75">
      <c r="I1466" s="30"/>
    </row>
    <row r="1467" ht="12.75">
      <c r="I1467" s="30"/>
    </row>
    <row r="1468" ht="12.75">
      <c r="I1468" s="30"/>
    </row>
    <row r="1469" ht="12.75">
      <c r="I1469" s="30"/>
    </row>
    <row r="1470" ht="12.75">
      <c r="I1470" s="30"/>
    </row>
    <row r="1471" ht="12.75">
      <c r="I1471" s="30"/>
    </row>
    <row r="1472" ht="12.75">
      <c r="I1472" s="30"/>
    </row>
    <row r="1473" ht="12.75">
      <c r="I1473" s="30"/>
    </row>
    <row r="1474" ht="12.75">
      <c r="I1474" s="30"/>
    </row>
    <row r="1475" ht="12.75">
      <c r="I1475" s="30"/>
    </row>
    <row r="1476" ht="12.75">
      <c r="I1476" s="30"/>
    </row>
    <row r="1477" ht="12.75">
      <c r="I1477" s="30"/>
    </row>
    <row r="1478" ht="12.75">
      <c r="I1478" s="30"/>
    </row>
    <row r="1479" ht="12.75">
      <c r="I1479" s="30"/>
    </row>
    <row r="1480" ht="12.75">
      <c r="I1480" s="30"/>
    </row>
    <row r="1481" ht="12.75">
      <c r="I1481" s="30"/>
    </row>
    <row r="1482" ht="12.75">
      <c r="I1482" s="30"/>
    </row>
    <row r="1483" ht="12.75">
      <c r="I1483" s="30"/>
    </row>
    <row r="1484" ht="12.75">
      <c r="I1484" s="30"/>
    </row>
    <row r="1485" ht="12.75">
      <c r="I1485" s="30"/>
    </row>
    <row r="1486" ht="12.75">
      <c r="I1486" s="30"/>
    </row>
    <row r="1487" ht="12.75">
      <c r="I1487" s="30"/>
    </row>
    <row r="1488" ht="12.75">
      <c r="I1488" s="30"/>
    </row>
    <row r="1489" ht="12.75">
      <c r="I1489" s="30"/>
    </row>
    <row r="1490" ht="12.75">
      <c r="I1490" s="30"/>
    </row>
    <row r="1491" ht="12.75">
      <c r="I1491" s="30"/>
    </row>
    <row r="1492" ht="12.75">
      <c r="I1492" s="30"/>
    </row>
    <row r="1493" ht="12.75">
      <c r="I1493" s="30"/>
    </row>
    <row r="1494" ht="12.75">
      <c r="I1494" s="30"/>
    </row>
    <row r="1495" ht="12.75">
      <c r="I1495" s="30"/>
    </row>
    <row r="1496" ht="12.75">
      <c r="I1496" s="30"/>
    </row>
    <row r="1497" ht="12.75">
      <c r="I1497" s="30"/>
    </row>
    <row r="1498" ht="12.75">
      <c r="I1498" s="30"/>
    </row>
    <row r="1499" ht="12.75">
      <c r="I1499" s="30"/>
    </row>
    <row r="1500" ht="12.75">
      <c r="I1500" s="30"/>
    </row>
    <row r="1501" ht="12.75">
      <c r="I1501" s="30"/>
    </row>
    <row r="1502" ht="12.75">
      <c r="I1502" s="30"/>
    </row>
    <row r="1503" ht="12.75">
      <c r="I1503" s="30"/>
    </row>
    <row r="1504" ht="12.75">
      <c r="I1504" s="30"/>
    </row>
    <row r="1505" ht="12.75">
      <c r="I1505" s="30"/>
    </row>
    <row r="1506" ht="12.75">
      <c r="I1506" s="30"/>
    </row>
    <row r="1507" ht="12.75">
      <c r="I1507" s="30"/>
    </row>
    <row r="1508" ht="12.75">
      <c r="I1508" s="30"/>
    </row>
    <row r="1509" ht="12.75">
      <c r="I1509" s="30"/>
    </row>
    <row r="1510" ht="12.75">
      <c r="I1510" s="30"/>
    </row>
    <row r="1511" ht="12.75">
      <c r="I1511" s="30"/>
    </row>
    <row r="1512" ht="12.75">
      <c r="I1512" s="30"/>
    </row>
    <row r="1513" ht="12.75">
      <c r="I1513" s="30"/>
    </row>
    <row r="1514" ht="12.75">
      <c r="I1514" s="30"/>
    </row>
    <row r="1515" ht="12.75">
      <c r="I1515" s="30"/>
    </row>
    <row r="1516" ht="12.75">
      <c r="I1516" s="30"/>
    </row>
    <row r="1517" ht="12.75">
      <c r="I1517" s="30"/>
    </row>
    <row r="1518" ht="12.75">
      <c r="I1518" s="30"/>
    </row>
    <row r="1519" ht="12.75">
      <c r="I1519" s="30"/>
    </row>
    <row r="1520" ht="12.75">
      <c r="I1520" s="30"/>
    </row>
    <row r="1521" ht="12.75">
      <c r="I1521" s="30"/>
    </row>
    <row r="1522" ht="12.75">
      <c r="I1522" s="30"/>
    </row>
    <row r="1523" ht="12.75">
      <c r="I1523" s="30"/>
    </row>
    <row r="1524" ht="12.75">
      <c r="I1524" s="30"/>
    </row>
    <row r="1525" ht="12.75">
      <c r="I1525" s="30"/>
    </row>
    <row r="1526" ht="12.75">
      <c r="I1526" s="30"/>
    </row>
    <row r="1527" ht="12.75">
      <c r="I1527" s="30"/>
    </row>
    <row r="1528" ht="12.75">
      <c r="I1528" s="30"/>
    </row>
    <row r="1529" ht="12.75">
      <c r="I1529" s="30"/>
    </row>
    <row r="1530" ht="12.75">
      <c r="I1530" s="30"/>
    </row>
    <row r="1531" ht="12.75">
      <c r="I1531" s="30"/>
    </row>
    <row r="1532" ht="12.75">
      <c r="I1532" s="30"/>
    </row>
    <row r="1533" ht="12.75">
      <c r="I1533" s="30"/>
    </row>
    <row r="1534" ht="12.75">
      <c r="I1534" s="30"/>
    </row>
    <row r="1535" ht="12.75">
      <c r="I1535" s="30"/>
    </row>
    <row r="1536" ht="12.75">
      <c r="I1536" s="30"/>
    </row>
    <row r="1537" ht="12.75">
      <c r="I1537" s="30"/>
    </row>
    <row r="1538" ht="12.75">
      <c r="I1538" s="30"/>
    </row>
    <row r="1539" ht="12.75">
      <c r="I1539" s="30"/>
    </row>
    <row r="1540" ht="12.75">
      <c r="I1540" s="30"/>
    </row>
    <row r="1541" ht="12.75">
      <c r="I1541" s="30"/>
    </row>
    <row r="1542" ht="12.75">
      <c r="I1542" s="30"/>
    </row>
    <row r="1543" ht="12.75">
      <c r="I1543" s="30"/>
    </row>
    <row r="1544" ht="12.75">
      <c r="I1544" s="30"/>
    </row>
    <row r="1545" ht="12.75">
      <c r="I1545" s="30"/>
    </row>
    <row r="1546" ht="12.75">
      <c r="I1546" s="30"/>
    </row>
    <row r="1547" ht="12.75">
      <c r="I1547" s="30"/>
    </row>
    <row r="1548" ht="12.75">
      <c r="I1548" s="30"/>
    </row>
    <row r="1549" ht="12.75">
      <c r="I1549" s="30"/>
    </row>
    <row r="1550" ht="12.75">
      <c r="I1550" s="30"/>
    </row>
    <row r="1551" ht="12.75">
      <c r="I1551" s="30"/>
    </row>
    <row r="1552" ht="12.75">
      <c r="I1552" s="30"/>
    </row>
    <row r="1553" ht="12.75">
      <c r="I1553" s="30"/>
    </row>
    <row r="1554" ht="12.75">
      <c r="I1554" s="30"/>
    </row>
    <row r="1555" ht="12.75">
      <c r="I1555" s="30"/>
    </row>
    <row r="1556" ht="12.75">
      <c r="I1556" s="30"/>
    </row>
    <row r="1557" ht="12.75">
      <c r="I1557" s="30"/>
    </row>
    <row r="1558" ht="12.75">
      <c r="I1558" s="30"/>
    </row>
    <row r="1559" ht="12.75">
      <c r="I1559" s="30"/>
    </row>
    <row r="1560" ht="12.75">
      <c r="I1560" s="30"/>
    </row>
    <row r="1561" ht="12.75">
      <c r="I1561" s="30"/>
    </row>
    <row r="1562" ht="12.75">
      <c r="I1562" s="30"/>
    </row>
    <row r="1563" ht="12.75">
      <c r="I1563" s="30"/>
    </row>
    <row r="1564" ht="12.75">
      <c r="I1564" s="30"/>
    </row>
    <row r="1565" ht="12.75">
      <c r="I1565" s="30"/>
    </row>
    <row r="1566" ht="12.75">
      <c r="I1566" s="30"/>
    </row>
    <row r="1567" ht="12.75">
      <c r="I1567" s="30"/>
    </row>
    <row r="1568" ht="12.75">
      <c r="I1568" s="30"/>
    </row>
    <row r="1569" ht="12.75">
      <c r="I1569" s="30"/>
    </row>
    <row r="1570" ht="12.75">
      <c r="I1570" s="30"/>
    </row>
    <row r="1571" ht="12.75">
      <c r="I1571" s="30"/>
    </row>
    <row r="1572" ht="12.75">
      <c r="I1572" s="30"/>
    </row>
    <row r="1573" ht="12.75">
      <c r="I1573" s="30"/>
    </row>
    <row r="1574" ht="12.75">
      <c r="I1574" s="30"/>
    </row>
    <row r="1575" ht="12.75">
      <c r="I1575" s="30"/>
    </row>
    <row r="1576" ht="12.75">
      <c r="I1576" s="30"/>
    </row>
    <row r="1577" ht="12.75">
      <c r="I1577" s="30"/>
    </row>
    <row r="1578" ht="12.75">
      <c r="I1578" s="30"/>
    </row>
    <row r="1579" ht="12.75">
      <c r="I1579" s="30"/>
    </row>
    <row r="1580" ht="12.75">
      <c r="I1580" s="30"/>
    </row>
    <row r="1581" ht="12.75">
      <c r="I1581" s="30"/>
    </row>
    <row r="1582" ht="12.75">
      <c r="I1582" s="30"/>
    </row>
    <row r="1583" ht="12.75">
      <c r="I1583" s="30"/>
    </row>
    <row r="1584" ht="12.75">
      <c r="I1584" s="30"/>
    </row>
    <row r="1585" ht="12.75">
      <c r="I1585" s="30"/>
    </row>
    <row r="1586" ht="12.75">
      <c r="I1586" s="30"/>
    </row>
    <row r="1587" ht="12.75">
      <c r="I1587" s="30"/>
    </row>
    <row r="1588" ht="12.75">
      <c r="I1588" s="30"/>
    </row>
    <row r="1589" ht="12.75">
      <c r="I1589" s="30"/>
    </row>
    <row r="1590" ht="12.75">
      <c r="I1590" s="30"/>
    </row>
    <row r="1591" ht="12.75">
      <c r="I1591" s="30"/>
    </row>
    <row r="1592" ht="12.75">
      <c r="I1592" s="30"/>
    </row>
    <row r="1593" ht="12.75">
      <c r="I1593" s="30"/>
    </row>
    <row r="1594" ht="12.75">
      <c r="I1594" s="30"/>
    </row>
    <row r="1595" ht="12.75">
      <c r="I1595" s="30"/>
    </row>
    <row r="1596" ht="12.75">
      <c r="I1596" s="30"/>
    </row>
    <row r="1597" ht="12.75">
      <c r="I1597" s="30"/>
    </row>
    <row r="1598" ht="12.75">
      <c r="I1598" s="30"/>
    </row>
    <row r="1599" ht="12.75">
      <c r="I1599" s="30"/>
    </row>
    <row r="1600" ht="12.75">
      <c r="I1600" s="30"/>
    </row>
    <row r="1601" ht="12.75">
      <c r="I1601" s="30"/>
    </row>
    <row r="1602" ht="12.75">
      <c r="I1602" s="30"/>
    </row>
    <row r="1603" ht="12.75">
      <c r="I1603" s="30"/>
    </row>
    <row r="1604" ht="12.75">
      <c r="I1604" s="30"/>
    </row>
    <row r="1605" ht="12.75">
      <c r="I1605" s="30"/>
    </row>
    <row r="1606" ht="12.75">
      <c r="I1606" s="30"/>
    </row>
    <row r="1607" ht="12.75">
      <c r="I1607" s="30"/>
    </row>
    <row r="1608" ht="12.75">
      <c r="I1608" s="30"/>
    </row>
    <row r="1609" ht="12.75">
      <c r="I1609" s="30"/>
    </row>
    <row r="1610" ht="12.75">
      <c r="I1610" s="30"/>
    </row>
    <row r="1611" ht="12.75">
      <c r="I1611" s="30"/>
    </row>
    <row r="1612" ht="12.75">
      <c r="I1612" s="30"/>
    </row>
    <row r="1613" ht="12.75">
      <c r="I1613" s="30"/>
    </row>
    <row r="1614" ht="12.75">
      <c r="I1614" s="30"/>
    </row>
    <row r="1615" ht="12.75">
      <c r="I1615" s="30"/>
    </row>
    <row r="1616" ht="12.75">
      <c r="I1616" s="30"/>
    </row>
    <row r="1617" ht="12.75">
      <c r="I1617" s="30"/>
    </row>
    <row r="1618" ht="12.75">
      <c r="I1618" s="30"/>
    </row>
    <row r="1619" ht="12.75">
      <c r="I1619" s="30"/>
    </row>
    <row r="1620" ht="12.75">
      <c r="I1620" s="30"/>
    </row>
    <row r="1621" ht="12.75">
      <c r="I1621" s="30"/>
    </row>
    <row r="1622" ht="12.75">
      <c r="I1622" s="30"/>
    </row>
    <row r="1623" ht="12.75">
      <c r="I1623" s="30"/>
    </row>
    <row r="1624" ht="12.75">
      <c r="I1624" s="30"/>
    </row>
    <row r="1625" ht="12.75">
      <c r="I1625" s="30"/>
    </row>
    <row r="1626" ht="12.75">
      <c r="I1626" s="30"/>
    </row>
    <row r="1627" ht="12.75">
      <c r="I1627" s="30"/>
    </row>
    <row r="1628" ht="12.75">
      <c r="I1628" s="30"/>
    </row>
    <row r="1629" ht="12.75">
      <c r="I1629" s="30"/>
    </row>
    <row r="1630" ht="12.75">
      <c r="I1630" s="30"/>
    </row>
    <row r="1631" ht="12.75">
      <c r="I1631" s="30"/>
    </row>
    <row r="1632" ht="12.75">
      <c r="I1632" s="30"/>
    </row>
    <row r="1633" ht="12.75">
      <c r="I1633" s="30"/>
    </row>
    <row r="1634" ht="12.75">
      <c r="I1634" s="30"/>
    </row>
    <row r="1635" ht="12.75">
      <c r="I1635" s="30"/>
    </row>
    <row r="1636" ht="12.75">
      <c r="I1636" s="30"/>
    </row>
    <row r="1637" ht="12.75">
      <c r="I1637" s="30"/>
    </row>
    <row r="1638" ht="12.75">
      <c r="I1638" s="30"/>
    </row>
    <row r="1639" ht="12.75">
      <c r="I1639" s="30"/>
    </row>
    <row r="1640" ht="12.75">
      <c r="I1640" s="30"/>
    </row>
    <row r="1641" ht="12.75">
      <c r="I1641" s="30"/>
    </row>
    <row r="1642" ht="12.75">
      <c r="I1642" s="30"/>
    </row>
    <row r="1643" ht="12.75">
      <c r="I1643" s="30"/>
    </row>
    <row r="1644" ht="12.75">
      <c r="I1644" s="30"/>
    </row>
    <row r="1645" ht="12.75">
      <c r="I1645" s="30"/>
    </row>
    <row r="1646" ht="12.75">
      <c r="I1646" s="30"/>
    </row>
    <row r="1647" ht="12.75">
      <c r="I1647" s="30"/>
    </row>
    <row r="1648" ht="12.75">
      <c r="I1648" s="30"/>
    </row>
    <row r="1649" ht="12.75">
      <c r="I1649" s="30"/>
    </row>
    <row r="1650" ht="12.75">
      <c r="I1650" s="30"/>
    </row>
    <row r="1651" ht="12.75">
      <c r="I1651" s="30"/>
    </row>
    <row r="1652" ht="12.75">
      <c r="I1652" s="30"/>
    </row>
    <row r="1653" ht="12.75">
      <c r="I1653" s="30"/>
    </row>
    <row r="1654" ht="12.75">
      <c r="I1654" s="30"/>
    </row>
    <row r="1655" ht="12.75">
      <c r="I1655" s="30"/>
    </row>
    <row r="1656" ht="12.75">
      <c r="I1656" s="30"/>
    </row>
    <row r="1657" ht="12.75">
      <c r="I1657" s="30"/>
    </row>
    <row r="1658" ht="12.75">
      <c r="I1658" s="30"/>
    </row>
    <row r="1659" ht="12.75">
      <c r="I1659" s="30"/>
    </row>
    <row r="1660" ht="12.75">
      <c r="I1660" s="30"/>
    </row>
    <row r="1661" ht="12.75">
      <c r="I1661" s="30"/>
    </row>
    <row r="1662" ht="12.75">
      <c r="I1662" s="30"/>
    </row>
    <row r="1663" ht="12.75">
      <c r="I1663" s="30"/>
    </row>
    <row r="1664" ht="12.75">
      <c r="I1664" s="30"/>
    </row>
    <row r="1665" ht="12.75">
      <c r="I1665" s="30"/>
    </row>
    <row r="1666" ht="12.75">
      <c r="I1666" s="30"/>
    </row>
    <row r="1667" ht="12.75">
      <c r="I1667" s="30"/>
    </row>
    <row r="1668" ht="12.75">
      <c r="I1668" s="30"/>
    </row>
    <row r="1669" ht="12.75">
      <c r="I1669" s="30"/>
    </row>
    <row r="1670" ht="12.75">
      <c r="I1670" s="30"/>
    </row>
    <row r="1671" ht="12.75">
      <c r="I1671" s="30"/>
    </row>
    <row r="1672" ht="12.75">
      <c r="I1672" s="30"/>
    </row>
    <row r="1673" ht="12.75">
      <c r="I1673" s="30"/>
    </row>
    <row r="1674" ht="12.75">
      <c r="I1674" s="30"/>
    </row>
    <row r="1675" ht="12.75">
      <c r="I1675" s="30"/>
    </row>
    <row r="1676" ht="12.75">
      <c r="I1676" s="30"/>
    </row>
    <row r="1677" ht="12.75">
      <c r="I1677" s="30"/>
    </row>
    <row r="1678" ht="12.75">
      <c r="I1678" s="30"/>
    </row>
    <row r="1679" ht="12.75">
      <c r="I1679" s="30"/>
    </row>
    <row r="1680" ht="12.75">
      <c r="I1680" s="30"/>
    </row>
    <row r="1681" ht="12.75">
      <c r="I1681" s="30"/>
    </row>
    <row r="1682" ht="12.75">
      <c r="I1682" s="30"/>
    </row>
    <row r="1683" ht="12.75">
      <c r="I1683" s="30"/>
    </row>
    <row r="1684" ht="12.75">
      <c r="I1684" s="30"/>
    </row>
    <row r="1685" ht="12.75">
      <c r="I1685" s="30"/>
    </row>
    <row r="1686" ht="12.75">
      <c r="I1686" s="30"/>
    </row>
    <row r="1687" ht="12.75">
      <c r="I1687" s="30"/>
    </row>
    <row r="1688" ht="12.75">
      <c r="I1688" s="30"/>
    </row>
    <row r="1689" ht="12.75">
      <c r="I1689" s="30"/>
    </row>
    <row r="1690" ht="12.75">
      <c r="I1690" s="30"/>
    </row>
    <row r="1691" ht="12.75">
      <c r="I1691" s="30"/>
    </row>
    <row r="1692" ht="12.75">
      <c r="I1692" s="30"/>
    </row>
    <row r="1693" ht="12.75">
      <c r="I1693" s="30"/>
    </row>
    <row r="1694" ht="12.75">
      <c r="I1694" s="30"/>
    </row>
    <row r="1695" ht="12.75">
      <c r="I1695" s="30"/>
    </row>
    <row r="1696" ht="12.75">
      <c r="I1696" s="30"/>
    </row>
    <row r="1697" ht="12.75">
      <c r="I1697" s="30"/>
    </row>
    <row r="1698" ht="12.75">
      <c r="I1698" s="30"/>
    </row>
    <row r="1699" ht="12.75">
      <c r="I1699" s="30"/>
    </row>
    <row r="1700" ht="12.75">
      <c r="I1700" s="30"/>
    </row>
    <row r="1701" ht="12.75">
      <c r="I1701" s="30"/>
    </row>
    <row r="1702" ht="12.75">
      <c r="I1702" s="30"/>
    </row>
    <row r="1703" ht="12.75">
      <c r="I1703" s="30"/>
    </row>
    <row r="1704" ht="12.75">
      <c r="I1704" s="30"/>
    </row>
    <row r="1705" ht="12.75">
      <c r="I1705" s="30"/>
    </row>
    <row r="1706" ht="12.75">
      <c r="I1706" s="30"/>
    </row>
    <row r="1707" ht="12.75">
      <c r="I1707" s="30"/>
    </row>
    <row r="1708" ht="12.75">
      <c r="I1708" s="30"/>
    </row>
    <row r="1709" ht="12.75">
      <c r="I1709" s="30"/>
    </row>
    <row r="1710" ht="12.75">
      <c r="I1710" s="30"/>
    </row>
    <row r="1711" ht="12.75">
      <c r="I1711" s="30"/>
    </row>
    <row r="1712" ht="12.75">
      <c r="I1712" s="30"/>
    </row>
    <row r="1713" ht="12.75">
      <c r="I1713" s="30"/>
    </row>
    <row r="1714" ht="12.75">
      <c r="I1714" s="30"/>
    </row>
    <row r="1715" ht="12.75">
      <c r="I1715" s="30"/>
    </row>
    <row r="1716" ht="12.75">
      <c r="I1716" s="30"/>
    </row>
    <row r="1717" ht="12.75">
      <c r="I1717" s="30"/>
    </row>
    <row r="1718" ht="12.75">
      <c r="I1718" s="30"/>
    </row>
    <row r="1719" ht="12.75">
      <c r="I1719" s="30"/>
    </row>
    <row r="1720" ht="12.75">
      <c r="I1720" s="30"/>
    </row>
    <row r="1721" ht="12.75">
      <c r="I1721" s="30"/>
    </row>
    <row r="1722" ht="12.75">
      <c r="I1722" s="30"/>
    </row>
    <row r="1723" ht="12.75">
      <c r="I1723" s="30"/>
    </row>
    <row r="1724" ht="12.75">
      <c r="I1724" s="30"/>
    </row>
    <row r="1725" ht="12.75">
      <c r="I1725" s="30"/>
    </row>
    <row r="1726" ht="12.75">
      <c r="I1726" s="30"/>
    </row>
    <row r="1727" ht="12.75">
      <c r="I1727" s="30"/>
    </row>
    <row r="1728" ht="12.75">
      <c r="I1728" s="30"/>
    </row>
    <row r="1729" ht="12.75">
      <c r="I1729" s="30"/>
    </row>
    <row r="1730" ht="12.75">
      <c r="I1730" s="30"/>
    </row>
    <row r="1731" ht="12.75">
      <c r="I1731" s="30"/>
    </row>
    <row r="1732" ht="12.75">
      <c r="I1732" s="30"/>
    </row>
    <row r="1733" ht="12.75">
      <c r="I1733" s="30"/>
    </row>
    <row r="1734" ht="12.75">
      <c r="I1734" s="30"/>
    </row>
    <row r="1735" ht="12.75">
      <c r="I1735" s="30"/>
    </row>
    <row r="1736" ht="12.75">
      <c r="I1736" s="30"/>
    </row>
    <row r="1737" ht="12.75">
      <c r="I1737" s="30"/>
    </row>
    <row r="1738" ht="12.75">
      <c r="I1738" s="30"/>
    </row>
    <row r="1739" ht="12.75">
      <c r="I1739" s="30"/>
    </row>
    <row r="1740" ht="12.75">
      <c r="I1740" s="30"/>
    </row>
    <row r="1741" ht="12.75">
      <c r="I1741" s="30"/>
    </row>
    <row r="1742" ht="12.75">
      <c r="I1742" s="30"/>
    </row>
    <row r="1743" ht="12.75">
      <c r="I1743" s="30"/>
    </row>
    <row r="1744" ht="12.75">
      <c r="I1744" s="30"/>
    </row>
    <row r="1745" ht="12.75">
      <c r="I1745" s="30"/>
    </row>
    <row r="1746" ht="12.75">
      <c r="I1746" s="30"/>
    </row>
    <row r="1747" ht="12.75">
      <c r="I1747" s="30"/>
    </row>
    <row r="1748" ht="12.75">
      <c r="I1748" s="30"/>
    </row>
    <row r="1749" ht="12.75">
      <c r="I1749" s="30"/>
    </row>
    <row r="1750" ht="12.75">
      <c r="I1750" s="30"/>
    </row>
    <row r="1751" ht="12.75">
      <c r="I1751" s="30"/>
    </row>
    <row r="1752" ht="12.75">
      <c r="I1752" s="30"/>
    </row>
    <row r="1753" ht="12.75">
      <c r="I1753" s="30"/>
    </row>
    <row r="1754" ht="12.75">
      <c r="I1754" s="30"/>
    </row>
    <row r="1755" ht="12.75">
      <c r="I1755" s="30"/>
    </row>
    <row r="1756" ht="12.75">
      <c r="I1756" s="30"/>
    </row>
    <row r="1757" ht="12.75">
      <c r="I1757" s="30"/>
    </row>
    <row r="1758" ht="12.75">
      <c r="I1758" s="30"/>
    </row>
    <row r="1759" ht="12.75">
      <c r="I1759" s="30"/>
    </row>
    <row r="1760" ht="12.75">
      <c r="I1760" s="30"/>
    </row>
    <row r="1761" ht="12.75">
      <c r="I1761" s="30"/>
    </row>
    <row r="1762" ht="12.75">
      <c r="I1762" s="30"/>
    </row>
    <row r="1763" ht="12.75">
      <c r="I1763" s="30"/>
    </row>
    <row r="1764" ht="12.75">
      <c r="I1764" s="30"/>
    </row>
    <row r="1765" ht="12.75">
      <c r="I1765" s="30"/>
    </row>
    <row r="1766" ht="12.75">
      <c r="I1766" s="30"/>
    </row>
    <row r="1767" ht="12.75">
      <c r="I1767" s="30"/>
    </row>
    <row r="1768" ht="12.75">
      <c r="I1768" s="30"/>
    </row>
    <row r="1769" ht="12.75">
      <c r="I1769" s="30"/>
    </row>
    <row r="1770" ht="12.75">
      <c r="I1770" s="30"/>
    </row>
    <row r="1771" ht="12.75">
      <c r="I1771" s="30"/>
    </row>
    <row r="1772" ht="12.75">
      <c r="I1772" s="30"/>
    </row>
    <row r="1773" ht="12.75">
      <c r="I1773" s="30"/>
    </row>
    <row r="1774" ht="12.75">
      <c r="I1774" s="30"/>
    </row>
    <row r="1775" ht="12.75">
      <c r="I1775" s="30"/>
    </row>
    <row r="1776" ht="12.75">
      <c r="I1776" s="30"/>
    </row>
    <row r="1777" ht="12.75">
      <c r="I1777" s="30"/>
    </row>
    <row r="1778" ht="12.75">
      <c r="I1778" s="30"/>
    </row>
    <row r="1779" ht="12.75">
      <c r="I1779" s="30"/>
    </row>
    <row r="1780" ht="12.75">
      <c r="I1780" s="30"/>
    </row>
    <row r="1781" ht="12.75">
      <c r="I1781" s="30"/>
    </row>
    <row r="1782" ht="12.75">
      <c r="I1782" s="30"/>
    </row>
    <row r="1783" ht="12.75">
      <c r="I1783" s="30"/>
    </row>
    <row r="1784" ht="12.75">
      <c r="I1784" s="30"/>
    </row>
    <row r="1785" ht="12.75">
      <c r="I1785" s="30"/>
    </row>
    <row r="1786" ht="12.75">
      <c r="I1786" s="30"/>
    </row>
    <row r="1787" ht="12.75">
      <c r="I1787" s="30"/>
    </row>
    <row r="1788" ht="12.75">
      <c r="I1788" s="30"/>
    </row>
    <row r="1789" ht="12.75">
      <c r="I1789" s="30"/>
    </row>
    <row r="1790" ht="12.75">
      <c r="I1790" s="30"/>
    </row>
    <row r="1791" ht="12.75">
      <c r="I1791" s="30"/>
    </row>
    <row r="1792" ht="12.75">
      <c r="I1792" s="30"/>
    </row>
    <row r="1793" ht="12.75">
      <c r="I1793" s="30"/>
    </row>
    <row r="1794" ht="12.75">
      <c r="I1794" s="30"/>
    </row>
    <row r="1795" ht="12.75">
      <c r="I1795" s="30"/>
    </row>
    <row r="1796" ht="12.75">
      <c r="I1796" s="30"/>
    </row>
    <row r="1797" ht="12.75">
      <c r="I1797" s="30"/>
    </row>
    <row r="1798" ht="12.75">
      <c r="I1798" s="30"/>
    </row>
    <row r="1799" ht="12.75">
      <c r="I1799" s="30"/>
    </row>
    <row r="1800" ht="12.75">
      <c r="I1800" s="30"/>
    </row>
    <row r="1801" ht="12.75">
      <c r="I1801" s="30"/>
    </row>
    <row r="1802" ht="12.75">
      <c r="I1802" s="30"/>
    </row>
    <row r="1803" ht="12.75">
      <c r="I1803" s="30"/>
    </row>
    <row r="1804" ht="12.75">
      <c r="I1804" s="30"/>
    </row>
    <row r="1805" ht="12.75">
      <c r="I1805" s="30"/>
    </row>
    <row r="1806" ht="12.75">
      <c r="I1806" s="30"/>
    </row>
    <row r="1807" ht="12.75">
      <c r="I1807" s="30"/>
    </row>
    <row r="1808" ht="12.75">
      <c r="I1808" s="30"/>
    </row>
    <row r="1809" ht="12.75">
      <c r="I1809" s="30"/>
    </row>
    <row r="1810" ht="12.75">
      <c r="I1810" s="30"/>
    </row>
    <row r="1811" ht="12.75">
      <c r="I1811" s="30"/>
    </row>
    <row r="1812" ht="12.75">
      <c r="I1812" s="30"/>
    </row>
    <row r="1813" ht="12.75">
      <c r="I1813" s="30"/>
    </row>
    <row r="1814" ht="12.75">
      <c r="I1814" s="30"/>
    </row>
    <row r="1815" ht="12.75">
      <c r="I1815" s="30"/>
    </row>
    <row r="1816" ht="12.75">
      <c r="I1816" s="30"/>
    </row>
    <row r="1817" ht="12.75">
      <c r="I1817" s="30"/>
    </row>
    <row r="1818" ht="12.75">
      <c r="I1818" s="30"/>
    </row>
    <row r="1819" ht="12.75">
      <c r="I1819" s="30"/>
    </row>
    <row r="1820" ht="12.75">
      <c r="I1820" s="30"/>
    </row>
    <row r="1821" ht="12.75">
      <c r="I1821" s="30"/>
    </row>
    <row r="1822" ht="12.75">
      <c r="I1822" s="30"/>
    </row>
    <row r="1823" ht="12.75">
      <c r="I1823" s="30"/>
    </row>
    <row r="1824" ht="12.75">
      <c r="I1824" s="30"/>
    </row>
    <row r="1825" ht="12.75">
      <c r="I1825" s="30"/>
    </row>
    <row r="1826" ht="12.75">
      <c r="I1826" s="30"/>
    </row>
    <row r="1827" ht="12.75">
      <c r="I1827" s="30"/>
    </row>
    <row r="1828" ht="12.75">
      <c r="I1828" s="30"/>
    </row>
    <row r="1829" ht="12.75">
      <c r="I1829" s="30"/>
    </row>
    <row r="1830" ht="12.75">
      <c r="I1830" s="30"/>
    </row>
    <row r="1831" ht="12.75">
      <c r="I1831" s="30"/>
    </row>
    <row r="1832" ht="12.75">
      <c r="I1832" s="30"/>
    </row>
    <row r="1833" ht="12.75">
      <c r="I1833" s="30"/>
    </row>
    <row r="1834" ht="12.75">
      <c r="I1834" s="30"/>
    </row>
    <row r="1835" ht="12.75">
      <c r="I1835" s="30"/>
    </row>
    <row r="1836" ht="12.75">
      <c r="I1836" s="30"/>
    </row>
    <row r="1837" ht="12.75">
      <c r="I1837" s="30"/>
    </row>
    <row r="1838" ht="12.75">
      <c r="I1838" s="30"/>
    </row>
    <row r="1839" ht="12.75">
      <c r="I1839" s="30"/>
    </row>
    <row r="1840" ht="12.75">
      <c r="I1840" s="30"/>
    </row>
    <row r="1841" ht="12.75">
      <c r="I1841" s="30"/>
    </row>
    <row r="1842" ht="12.75">
      <c r="I1842" s="30"/>
    </row>
    <row r="1843" ht="12.75">
      <c r="I1843" s="30"/>
    </row>
    <row r="1844" ht="12.75">
      <c r="I1844" s="30"/>
    </row>
    <row r="1845" ht="12.75">
      <c r="I1845" s="30"/>
    </row>
    <row r="1846" ht="12.75">
      <c r="I1846" s="30"/>
    </row>
    <row r="1847" ht="12.75">
      <c r="I1847" s="30"/>
    </row>
    <row r="1848" ht="12.75">
      <c r="I1848" s="30"/>
    </row>
    <row r="1849" ht="12.75">
      <c r="I1849" s="30"/>
    </row>
    <row r="1850" ht="12.75">
      <c r="I1850" s="30"/>
    </row>
    <row r="1851" ht="12.75">
      <c r="I1851" s="30"/>
    </row>
    <row r="1852" ht="12.75">
      <c r="I1852" s="30"/>
    </row>
    <row r="1853" ht="12.75">
      <c r="I1853" s="30"/>
    </row>
    <row r="1854" ht="12.75">
      <c r="I1854" s="30"/>
    </row>
    <row r="1855" ht="12.75">
      <c r="I1855" s="30"/>
    </row>
    <row r="1856" ht="12.75">
      <c r="I1856" s="30"/>
    </row>
    <row r="1857" ht="12.75">
      <c r="I1857" s="30"/>
    </row>
    <row r="1858" ht="12.75">
      <c r="I1858" s="30"/>
    </row>
    <row r="1859" ht="12.75">
      <c r="I1859" s="30"/>
    </row>
    <row r="1860" ht="12.75">
      <c r="I1860" s="30"/>
    </row>
    <row r="1861" ht="12.75">
      <c r="I1861" s="30"/>
    </row>
    <row r="1862" ht="12.75">
      <c r="I1862" s="30"/>
    </row>
    <row r="1863" ht="12.75">
      <c r="I1863" s="30"/>
    </row>
    <row r="1864" ht="12.75">
      <c r="I1864" s="30"/>
    </row>
    <row r="1865" ht="12.75">
      <c r="I1865" s="30"/>
    </row>
    <row r="1866" ht="12.75">
      <c r="I1866" s="30"/>
    </row>
    <row r="1867" ht="12.75">
      <c r="I1867" s="30"/>
    </row>
    <row r="1868" ht="12.75">
      <c r="I1868" s="30"/>
    </row>
    <row r="1869" ht="12.75">
      <c r="I1869" s="30"/>
    </row>
    <row r="1870" ht="12.75">
      <c r="I1870" s="30"/>
    </row>
    <row r="1871" ht="12.75">
      <c r="I1871" s="30"/>
    </row>
    <row r="1872" ht="12.75">
      <c r="I1872" s="30"/>
    </row>
    <row r="1873" ht="12.75">
      <c r="I1873" s="30"/>
    </row>
    <row r="1874" ht="12.75">
      <c r="I1874" s="30"/>
    </row>
    <row r="1875" ht="12.75">
      <c r="I1875" s="30"/>
    </row>
    <row r="1876" ht="12.75">
      <c r="I1876" s="30"/>
    </row>
    <row r="1877" ht="12.75">
      <c r="I1877" s="30"/>
    </row>
    <row r="1878" ht="12.75">
      <c r="I1878" s="30"/>
    </row>
    <row r="1879" ht="12.75">
      <c r="I1879" s="30"/>
    </row>
    <row r="1880" ht="12.75">
      <c r="I1880" s="30"/>
    </row>
    <row r="1881" ht="12.75">
      <c r="I1881" s="30"/>
    </row>
    <row r="1882" ht="12.75">
      <c r="I1882" s="30"/>
    </row>
    <row r="1883" ht="12.75">
      <c r="I1883" s="30"/>
    </row>
    <row r="1884" ht="12.75">
      <c r="I1884" s="30"/>
    </row>
    <row r="1885" ht="12.75">
      <c r="I1885" s="30"/>
    </row>
    <row r="1886" ht="12.75">
      <c r="I1886" s="30"/>
    </row>
    <row r="1887" ht="12.75">
      <c r="I1887" s="30"/>
    </row>
    <row r="1888" ht="12.75">
      <c r="I1888" s="30"/>
    </row>
    <row r="1889" ht="12.75">
      <c r="I1889" s="30"/>
    </row>
    <row r="1890" ht="12.75">
      <c r="I1890" s="30"/>
    </row>
    <row r="1891" ht="12.75">
      <c r="I1891" s="30"/>
    </row>
    <row r="1892" ht="12.75">
      <c r="I1892" s="30"/>
    </row>
    <row r="1893" ht="12.75">
      <c r="I1893" s="30"/>
    </row>
    <row r="1894" ht="12.75">
      <c r="I1894" s="30"/>
    </row>
    <row r="1895" ht="12.75">
      <c r="I1895" s="30"/>
    </row>
    <row r="1896" ht="12.75">
      <c r="I1896" s="30"/>
    </row>
    <row r="1897" ht="12.75">
      <c r="I1897" s="30"/>
    </row>
    <row r="1898" ht="12.75">
      <c r="I1898" s="30"/>
    </row>
    <row r="1899" ht="12.75">
      <c r="I1899" s="30"/>
    </row>
    <row r="1900" ht="12.75">
      <c r="I1900" s="30"/>
    </row>
    <row r="1901" ht="12.75">
      <c r="I1901" s="30"/>
    </row>
    <row r="1902" ht="12.75">
      <c r="I1902" s="30"/>
    </row>
    <row r="1903" ht="12.75">
      <c r="I1903" s="30"/>
    </row>
    <row r="1904" ht="12.75">
      <c r="I1904" s="30"/>
    </row>
    <row r="1905" ht="12.75">
      <c r="I1905" s="30"/>
    </row>
    <row r="1906" ht="12.75">
      <c r="I1906" s="30"/>
    </row>
    <row r="1907" ht="12.75">
      <c r="I1907" s="30"/>
    </row>
    <row r="1908" ht="12.75">
      <c r="I1908" s="30"/>
    </row>
    <row r="1909" ht="12.75">
      <c r="I1909" s="30"/>
    </row>
    <row r="1910" ht="12.75">
      <c r="I1910" s="30"/>
    </row>
    <row r="1911" ht="12.75">
      <c r="I1911" s="30"/>
    </row>
    <row r="1912" ht="12.75">
      <c r="I1912" s="30"/>
    </row>
    <row r="1913" ht="12.75">
      <c r="I1913" s="30"/>
    </row>
    <row r="1914" ht="12.75">
      <c r="I1914" s="30"/>
    </row>
    <row r="1915" ht="12.75">
      <c r="I1915" s="30"/>
    </row>
    <row r="1916" ht="12.75">
      <c r="I1916" s="30"/>
    </row>
    <row r="1917" ht="12.75">
      <c r="I1917" s="30"/>
    </row>
    <row r="1918" ht="12.75">
      <c r="I1918" s="30"/>
    </row>
    <row r="1919" ht="12.75">
      <c r="I1919" s="30"/>
    </row>
    <row r="1920" ht="12.75">
      <c r="I1920" s="30"/>
    </row>
    <row r="1921" ht="12.75">
      <c r="I1921" s="30"/>
    </row>
    <row r="1922" ht="12.75">
      <c r="I1922" s="30"/>
    </row>
    <row r="1923" ht="12.75">
      <c r="I1923" s="30"/>
    </row>
    <row r="1924" ht="12.75">
      <c r="I1924" s="30"/>
    </row>
    <row r="1925" ht="12.75">
      <c r="I1925" s="30"/>
    </row>
    <row r="1926" ht="12.75">
      <c r="I1926" s="30"/>
    </row>
    <row r="1927" ht="12.75">
      <c r="I1927" s="30"/>
    </row>
    <row r="1928" ht="12.75">
      <c r="I1928" s="30"/>
    </row>
    <row r="1929" ht="12.75">
      <c r="I1929" s="30"/>
    </row>
    <row r="1930" ht="12.75">
      <c r="I1930" s="30"/>
    </row>
    <row r="1931" ht="12.75">
      <c r="I1931" s="30"/>
    </row>
    <row r="1932" ht="12.75">
      <c r="I1932" s="30"/>
    </row>
    <row r="1933" ht="12.75">
      <c r="I1933" s="30"/>
    </row>
    <row r="1934" ht="12.75">
      <c r="I1934" s="30"/>
    </row>
    <row r="1935" ht="12.75">
      <c r="I1935" s="30"/>
    </row>
    <row r="1936" ht="12.75">
      <c r="I1936" s="30"/>
    </row>
    <row r="1937" ht="12.75">
      <c r="I1937" s="30"/>
    </row>
    <row r="1938" ht="12.75">
      <c r="I1938" s="30"/>
    </row>
    <row r="1939" ht="12.75">
      <c r="I1939" s="30"/>
    </row>
    <row r="1940" ht="12.75">
      <c r="I1940" s="30"/>
    </row>
    <row r="1941" ht="12.75">
      <c r="I1941" s="30"/>
    </row>
    <row r="1942" ht="12.75">
      <c r="I1942" s="30"/>
    </row>
    <row r="1943" ht="12.75">
      <c r="I1943" s="30"/>
    </row>
    <row r="1944" ht="12.75">
      <c r="I1944" s="30"/>
    </row>
    <row r="1945" ht="12.75">
      <c r="I1945" s="30"/>
    </row>
    <row r="1946" ht="12.75">
      <c r="I1946" s="30"/>
    </row>
    <row r="1947" ht="12.75">
      <c r="I1947" s="30"/>
    </row>
    <row r="1948" ht="12.75">
      <c r="I1948" s="30"/>
    </row>
    <row r="1949" ht="12.75">
      <c r="I1949" s="30"/>
    </row>
    <row r="1950" ht="12.75">
      <c r="I1950" s="30"/>
    </row>
    <row r="1951" ht="12.75">
      <c r="I1951" s="30"/>
    </row>
    <row r="1952" ht="12.75">
      <c r="I1952" s="30"/>
    </row>
    <row r="1953" ht="12.75">
      <c r="I1953" s="30"/>
    </row>
    <row r="1954" ht="12.75">
      <c r="I1954" s="30"/>
    </row>
    <row r="1955" ht="12.75">
      <c r="I1955" s="30"/>
    </row>
    <row r="1956" ht="12.75">
      <c r="I1956" s="30"/>
    </row>
    <row r="1957" ht="12.75">
      <c r="I1957" s="30"/>
    </row>
    <row r="1958" ht="12.75">
      <c r="I1958" s="30"/>
    </row>
    <row r="1959" ht="12.75">
      <c r="I1959" s="30"/>
    </row>
    <row r="1960" ht="12.75">
      <c r="I1960" s="30"/>
    </row>
    <row r="1961" ht="12.75">
      <c r="I1961" s="30"/>
    </row>
    <row r="1962" ht="12.75">
      <c r="I1962" s="30"/>
    </row>
    <row r="1963" ht="12.75">
      <c r="I1963" s="30"/>
    </row>
    <row r="1964" ht="12.75">
      <c r="I1964" s="30"/>
    </row>
    <row r="1965" ht="12.75">
      <c r="I1965" s="30"/>
    </row>
    <row r="1966" ht="12.75">
      <c r="I1966" s="30"/>
    </row>
    <row r="1967" ht="12.75">
      <c r="I1967" s="30"/>
    </row>
    <row r="1968" ht="12.75">
      <c r="I1968" s="30"/>
    </row>
    <row r="1969" ht="12.75">
      <c r="I1969" s="30"/>
    </row>
    <row r="1970" ht="12.75">
      <c r="I1970" s="30"/>
    </row>
    <row r="1971" ht="12.75">
      <c r="I1971" s="30"/>
    </row>
    <row r="1972" ht="12.75">
      <c r="I1972" s="30"/>
    </row>
    <row r="1973" ht="12.75">
      <c r="I1973" s="30"/>
    </row>
    <row r="1974" ht="12.75">
      <c r="I1974" s="30"/>
    </row>
    <row r="1975" ht="12.75">
      <c r="I1975" s="30"/>
    </row>
    <row r="1976" ht="12.75">
      <c r="I1976" s="30"/>
    </row>
    <row r="1977" ht="12.75">
      <c r="I1977" s="30"/>
    </row>
    <row r="1978" ht="12.75">
      <c r="I1978" s="30"/>
    </row>
    <row r="1979" ht="12.75">
      <c r="I1979" s="30"/>
    </row>
    <row r="1980" ht="12.75">
      <c r="I1980" s="30"/>
    </row>
    <row r="1981" ht="12.75">
      <c r="I1981" s="30"/>
    </row>
    <row r="1982" ht="12.75">
      <c r="I1982" s="30"/>
    </row>
    <row r="1983" ht="12.75">
      <c r="I1983" s="30"/>
    </row>
    <row r="1984" ht="12.75">
      <c r="I1984" s="30"/>
    </row>
    <row r="1985" ht="12.75">
      <c r="I1985" s="30"/>
    </row>
    <row r="1986" ht="12.75">
      <c r="I1986" s="30"/>
    </row>
    <row r="1987" ht="12.75">
      <c r="I1987" s="30"/>
    </row>
    <row r="1988" ht="12.75">
      <c r="I1988" s="30"/>
    </row>
    <row r="1989" ht="12.75">
      <c r="I1989" s="30"/>
    </row>
    <row r="1990" ht="12.75">
      <c r="I1990" s="30"/>
    </row>
    <row r="1991" ht="12.75">
      <c r="I1991" s="30"/>
    </row>
    <row r="1992" ht="12.75">
      <c r="I1992" s="30"/>
    </row>
    <row r="1993" ht="12.75">
      <c r="I1993" s="30"/>
    </row>
    <row r="1994" ht="12.75">
      <c r="I1994" s="30"/>
    </row>
    <row r="1995" ht="12.75">
      <c r="I1995" s="30"/>
    </row>
    <row r="1996" ht="12.75">
      <c r="I1996" s="30"/>
    </row>
    <row r="1997" ht="12.75">
      <c r="I1997" s="30"/>
    </row>
    <row r="1998" ht="12.75">
      <c r="I1998" s="30"/>
    </row>
    <row r="1999" ht="12.75">
      <c r="I1999" s="30"/>
    </row>
    <row r="2000" ht="12.75">
      <c r="I2000" s="30"/>
    </row>
    <row r="2001" ht="12.75">
      <c r="I2001" s="30"/>
    </row>
    <row r="2002" ht="12.75">
      <c r="I2002" s="30"/>
    </row>
    <row r="2003" ht="12.75">
      <c r="I2003" s="30"/>
    </row>
    <row r="2004" ht="12.75">
      <c r="I2004" s="30"/>
    </row>
    <row r="2005" ht="12.75">
      <c r="I2005" s="30"/>
    </row>
    <row r="2006" ht="12.75">
      <c r="I2006" s="30"/>
    </row>
    <row r="2007" ht="12.75">
      <c r="I2007" s="30"/>
    </row>
    <row r="2008" ht="12.75">
      <c r="I2008" s="30"/>
    </row>
    <row r="2009" ht="12.75">
      <c r="I2009" s="30"/>
    </row>
    <row r="2010" ht="12.75">
      <c r="I2010" s="30"/>
    </row>
    <row r="2011" ht="12.75">
      <c r="I2011" s="30"/>
    </row>
    <row r="2012" ht="12.75">
      <c r="I2012" s="30"/>
    </row>
    <row r="2013" ht="12.75">
      <c r="I2013" s="30"/>
    </row>
    <row r="2014" ht="12.75">
      <c r="I2014" s="30"/>
    </row>
    <row r="2015" ht="12.75">
      <c r="I2015" s="30"/>
    </row>
    <row r="2016" ht="12.75">
      <c r="I2016" s="30"/>
    </row>
    <row r="2017" ht="12.75">
      <c r="I2017" s="30"/>
    </row>
    <row r="2018" ht="12.75">
      <c r="I2018" s="30"/>
    </row>
    <row r="2019" ht="12.75">
      <c r="I2019" s="30"/>
    </row>
    <row r="2020" ht="12.75">
      <c r="I2020" s="30"/>
    </row>
    <row r="2021" ht="12.75">
      <c r="I2021" s="30"/>
    </row>
    <row r="2022" ht="12.75">
      <c r="I2022" s="30"/>
    </row>
    <row r="2023" ht="12.75">
      <c r="I2023" s="30"/>
    </row>
    <row r="2024" ht="12.75">
      <c r="I2024" s="30"/>
    </row>
    <row r="2025" ht="12.75">
      <c r="I2025" s="30"/>
    </row>
    <row r="2026" ht="12.75">
      <c r="I2026" s="30"/>
    </row>
    <row r="2027" ht="12.75">
      <c r="I2027" s="30"/>
    </row>
    <row r="2028" ht="12.75">
      <c r="I2028" s="30"/>
    </row>
    <row r="2029" ht="12.75">
      <c r="I2029" s="30"/>
    </row>
    <row r="2030" ht="12.75">
      <c r="I2030" s="30"/>
    </row>
    <row r="2031" ht="12.75">
      <c r="I2031" s="30"/>
    </row>
    <row r="2032" ht="12.75">
      <c r="I2032" s="30"/>
    </row>
    <row r="2033" ht="12.75">
      <c r="I2033" s="30"/>
    </row>
    <row r="2034" ht="12.75">
      <c r="I2034" s="30"/>
    </row>
    <row r="2035" ht="12.75">
      <c r="I2035" s="30"/>
    </row>
    <row r="2036" ht="12.75">
      <c r="I2036" s="30"/>
    </row>
    <row r="2037" ht="12.75">
      <c r="I2037" s="30"/>
    </row>
    <row r="2038" ht="12.75">
      <c r="I2038" s="30"/>
    </row>
    <row r="2039" ht="12.75">
      <c r="I2039" s="30"/>
    </row>
    <row r="2040" ht="12.75">
      <c r="I2040" s="30"/>
    </row>
    <row r="2041" ht="12.75">
      <c r="I2041" s="30"/>
    </row>
    <row r="2042" ht="12.75">
      <c r="I2042" s="30"/>
    </row>
    <row r="2043" ht="12.75">
      <c r="I2043" s="30"/>
    </row>
    <row r="2044" ht="12.75">
      <c r="I2044" s="30"/>
    </row>
    <row r="2045" ht="12.75">
      <c r="I2045" s="30"/>
    </row>
    <row r="2046" ht="12.75">
      <c r="I2046" s="30"/>
    </row>
    <row r="2047" ht="12.75">
      <c r="I2047" s="30"/>
    </row>
    <row r="2048" ht="12.75">
      <c r="I2048" s="30"/>
    </row>
    <row r="2049" ht="12.75">
      <c r="I2049" s="30"/>
    </row>
    <row r="2050" ht="12.75">
      <c r="I2050" s="30"/>
    </row>
    <row r="2051" ht="12.75">
      <c r="I2051" s="30"/>
    </row>
    <row r="2052" ht="12.75">
      <c r="I2052" s="30"/>
    </row>
    <row r="2053" ht="12.75">
      <c r="I2053" s="30"/>
    </row>
    <row r="2054" ht="12.75">
      <c r="I2054" s="30"/>
    </row>
    <row r="2055" ht="12.75">
      <c r="I2055" s="30"/>
    </row>
    <row r="2056" ht="12.75">
      <c r="I2056" s="30"/>
    </row>
    <row r="2057" ht="12.75">
      <c r="I2057" s="30"/>
    </row>
    <row r="2058" ht="12.75">
      <c r="I2058" s="30"/>
    </row>
    <row r="2059" ht="12.75">
      <c r="I2059" s="30"/>
    </row>
    <row r="2060" ht="12.75">
      <c r="I2060" s="30"/>
    </row>
    <row r="2061" ht="12.75">
      <c r="I2061" s="30"/>
    </row>
    <row r="2062" ht="12.75">
      <c r="I2062" s="30"/>
    </row>
    <row r="2063" ht="12.75">
      <c r="I2063" s="30"/>
    </row>
    <row r="2064" ht="12.75">
      <c r="I2064" s="30"/>
    </row>
    <row r="2065" ht="12.75">
      <c r="I2065" s="30"/>
    </row>
    <row r="2066" ht="12.75">
      <c r="I2066" s="30"/>
    </row>
    <row r="2067" ht="12.75">
      <c r="I2067" s="30"/>
    </row>
    <row r="2068" ht="12.75">
      <c r="I2068" s="30"/>
    </row>
    <row r="2069" ht="12.75">
      <c r="I2069" s="30"/>
    </row>
    <row r="2070" ht="12.75">
      <c r="I2070" s="30"/>
    </row>
    <row r="2071" ht="12.75">
      <c r="I2071" s="30"/>
    </row>
    <row r="2072" ht="12.75">
      <c r="I2072" s="30"/>
    </row>
    <row r="2073" ht="12.75">
      <c r="I2073" s="30"/>
    </row>
    <row r="2074" ht="12.75">
      <c r="I2074" s="30"/>
    </row>
    <row r="2075" ht="12.75">
      <c r="I2075" s="30"/>
    </row>
    <row r="2076" ht="12.75">
      <c r="I2076" s="30"/>
    </row>
    <row r="2077" ht="12.75">
      <c r="I2077" s="30"/>
    </row>
    <row r="2078" ht="12.75">
      <c r="I2078" s="30"/>
    </row>
    <row r="2079" ht="12.75">
      <c r="I2079" s="30"/>
    </row>
    <row r="2080" ht="12.75">
      <c r="I2080" s="30"/>
    </row>
    <row r="2081" ht="12.75">
      <c r="I2081" s="30"/>
    </row>
    <row r="2082" ht="12.75">
      <c r="I2082" s="30"/>
    </row>
    <row r="2083" ht="12.75">
      <c r="I2083" s="30"/>
    </row>
    <row r="2084" ht="12.75">
      <c r="I2084" s="30"/>
    </row>
    <row r="2085" ht="12.75">
      <c r="I2085" s="30"/>
    </row>
    <row r="2086" ht="12.75">
      <c r="I2086" s="30"/>
    </row>
    <row r="2087" ht="12.75">
      <c r="I2087" s="30"/>
    </row>
    <row r="2088" ht="12.75">
      <c r="I2088" s="30"/>
    </row>
    <row r="2089" ht="12.75">
      <c r="I2089" s="30"/>
    </row>
    <row r="2090" ht="12.75">
      <c r="I2090" s="30"/>
    </row>
    <row r="2091" ht="12.75">
      <c r="I2091" s="30"/>
    </row>
    <row r="2092" ht="12.75">
      <c r="I2092" s="30"/>
    </row>
    <row r="2093" ht="12.75">
      <c r="I2093" s="30"/>
    </row>
    <row r="2094" ht="12.75">
      <c r="I2094" s="30"/>
    </row>
    <row r="2095" ht="12.75">
      <c r="I2095" s="30"/>
    </row>
    <row r="2096" ht="12.75">
      <c r="I2096" s="30"/>
    </row>
    <row r="2097" ht="12.75">
      <c r="I2097" s="30"/>
    </row>
    <row r="2098" ht="12.75">
      <c r="I2098" s="30"/>
    </row>
    <row r="2099" ht="12.75">
      <c r="I2099" s="30"/>
    </row>
    <row r="2100" ht="12.75">
      <c r="I2100" s="30"/>
    </row>
    <row r="2101" ht="12.75">
      <c r="I2101" s="30"/>
    </row>
    <row r="2102" ht="12.75">
      <c r="I2102" s="30"/>
    </row>
    <row r="2103" ht="12.75">
      <c r="I2103" s="30"/>
    </row>
    <row r="2104" ht="12.75">
      <c r="I2104" s="30"/>
    </row>
    <row r="2105" ht="12.75">
      <c r="I2105" s="30"/>
    </row>
    <row r="2106" ht="12.75">
      <c r="I2106" s="30"/>
    </row>
    <row r="2107" ht="12.75">
      <c r="I2107" s="30"/>
    </row>
    <row r="2108" ht="12.75">
      <c r="I2108" s="30"/>
    </row>
    <row r="2109" ht="12.75">
      <c r="I2109" s="30"/>
    </row>
    <row r="2110" ht="12.75">
      <c r="I2110" s="30"/>
    </row>
    <row r="2111" ht="12.75">
      <c r="I2111" s="30"/>
    </row>
    <row r="2112" ht="12.75">
      <c r="I2112" s="30"/>
    </row>
    <row r="2113" ht="12.75">
      <c r="I2113" s="30"/>
    </row>
    <row r="2114" ht="12.75">
      <c r="I2114" s="30"/>
    </row>
    <row r="2115" ht="12.75">
      <c r="I2115" s="30"/>
    </row>
    <row r="2116" ht="12.75">
      <c r="I2116" s="30"/>
    </row>
    <row r="2117" ht="12.75">
      <c r="I2117" s="30"/>
    </row>
    <row r="2118" ht="12.75">
      <c r="I2118" s="30"/>
    </row>
    <row r="2119" ht="12.75">
      <c r="I2119" s="30"/>
    </row>
    <row r="2120" ht="12.75">
      <c r="I2120" s="30"/>
    </row>
    <row r="2121" ht="12.75">
      <c r="I2121" s="30"/>
    </row>
    <row r="2122" ht="12.75">
      <c r="I2122" s="30"/>
    </row>
    <row r="2123" ht="12.75">
      <c r="I2123" s="30"/>
    </row>
    <row r="2124" ht="12.75">
      <c r="I2124" s="30"/>
    </row>
    <row r="2125" ht="12.75">
      <c r="I2125" s="30"/>
    </row>
    <row r="2126" ht="12.75">
      <c r="I2126" s="30"/>
    </row>
    <row r="2127" ht="12.75">
      <c r="I2127" s="30"/>
    </row>
    <row r="2128" ht="12.75">
      <c r="I2128" s="30"/>
    </row>
    <row r="2129" ht="12.75">
      <c r="I2129" s="30"/>
    </row>
    <row r="2130" ht="12.75">
      <c r="I2130" s="30"/>
    </row>
    <row r="2131" ht="12.75">
      <c r="I2131" s="30"/>
    </row>
    <row r="2132" ht="12.75">
      <c r="I2132" s="30"/>
    </row>
    <row r="2133" ht="12.75">
      <c r="I2133" s="30"/>
    </row>
    <row r="2134" ht="12.75">
      <c r="I2134" s="30"/>
    </row>
    <row r="2135" ht="12.75">
      <c r="I2135" s="30"/>
    </row>
    <row r="2136" ht="12.75">
      <c r="I2136" s="30"/>
    </row>
    <row r="2137" ht="12.75">
      <c r="I2137" s="30"/>
    </row>
    <row r="2138" ht="12.75">
      <c r="I2138" s="30"/>
    </row>
    <row r="2139" ht="12.75">
      <c r="I2139" s="30"/>
    </row>
    <row r="2140" ht="12.75">
      <c r="I2140" s="30"/>
    </row>
    <row r="2141" ht="12.75">
      <c r="I2141" s="30"/>
    </row>
    <row r="2142" ht="12.75">
      <c r="I2142" s="30"/>
    </row>
    <row r="2143" ht="12.75">
      <c r="I2143" s="30"/>
    </row>
    <row r="2144" ht="12.75">
      <c r="I2144" s="30"/>
    </row>
    <row r="2145" ht="12.75">
      <c r="I2145" s="30"/>
    </row>
    <row r="2146" ht="12.75">
      <c r="I2146" s="30"/>
    </row>
    <row r="2147" ht="12.75">
      <c r="I2147" s="30"/>
    </row>
    <row r="2148" ht="12.75">
      <c r="I2148" s="30"/>
    </row>
    <row r="2149" ht="12.75">
      <c r="I2149" s="30"/>
    </row>
    <row r="2150" ht="12.75">
      <c r="I2150" s="30"/>
    </row>
    <row r="2151" ht="12.75">
      <c r="I2151" s="30"/>
    </row>
    <row r="2152" ht="12.75">
      <c r="I2152" s="30"/>
    </row>
    <row r="2153" ht="12.75">
      <c r="I2153" s="30"/>
    </row>
    <row r="2154" ht="12.75">
      <c r="I2154" s="30"/>
    </row>
    <row r="2155" ht="12.75">
      <c r="I2155" s="30"/>
    </row>
    <row r="2156" ht="12.75">
      <c r="I2156" s="30"/>
    </row>
    <row r="2157" ht="12.75">
      <c r="I2157" s="30"/>
    </row>
    <row r="2158" ht="12.75">
      <c r="I2158" s="30"/>
    </row>
    <row r="2159" ht="12.75">
      <c r="I2159" s="30"/>
    </row>
    <row r="2160" ht="12.75">
      <c r="I2160" s="30"/>
    </row>
    <row r="2161" ht="12.75">
      <c r="I2161" s="30"/>
    </row>
    <row r="2162" ht="12.75">
      <c r="I2162" s="30"/>
    </row>
    <row r="2163" ht="12.75">
      <c r="I2163" s="30"/>
    </row>
    <row r="2164" ht="12.75">
      <c r="I2164" s="30"/>
    </row>
    <row r="2165" ht="12.75">
      <c r="I2165" s="30"/>
    </row>
    <row r="2166" ht="12.75">
      <c r="I2166" s="30"/>
    </row>
    <row r="2167" ht="12.75">
      <c r="I2167" s="30"/>
    </row>
    <row r="2168" ht="12.75">
      <c r="I2168" s="30"/>
    </row>
    <row r="2169" ht="12.75">
      <c r="I2169" s="30"/>
    </row>
    <row r="2170" ht="12.75">
      <c r="I2170" s="30"/>
    </row>
    <row r="2171" ht="12.75">
      <c r="I2171" s="30"/>
    </row>
    <row r="2172" ht="12.75">
      <c r="I2172" s="30"/>
    </row>
    <row r="2173" ht="12.75">
      <c r="I2173" s="30"/>
    </row>
    <row r="2174" ht="12.75">
      <c r="I2174" s="30"/>
    </row>
    <row r="2175" ht="12.75">
      <c r="I2175" s="30"/>
    </row>
    <row r="2176" ht="12.75">
      <c r="I2176" s="30"/>
    </row>
    <row r="2177" ht="12.75">
      <c r="I2177" s="30"/>
    </row>
    <row r="2178" ht="12.75">
      <c r="I2178" s="30"/>
    </row>
    <row r="2179" ht="12.75">
      <c r="I2179" s="30"/>
    </row>
    <row r="2180" ht="12.75">
      <c r="I2180" s="30"/>
    </row>
    <row r="2181" ht="12.75">
      <c r="I2181" s="30"/>
    </row>
    <row r="2182" ht="12.75">
      <c r="I2182" s="30"/>
    </row>
    <row r="2183" ht="12.75">
      <c r="I2183" s="30"/>
    </row>
    <row r="2184" ht="12.75">
      <c r="I2184" s="30"/>
    </row>
    <row r="2185" ht="12.75">
      <c r="I2185" s="30"/>
    </row>
    <row r="2186" ht="12.75">
      <c r="I2186" s="30"/>
    </row>
    <row r="2187" ht="12.75">
      <c r="I2187" s="30"/>
    </row>
    <row r="2188" ht="12.75">
      <c r="I2188" s="30"/>
    </row>
    <row r="2189" ht="12.75">
      <c r="I2189" s="30"/>
    </row>
    <row r="2190" ht="12.75">
      <c r="I2190" s="30"/>
    </row>
    <row r="2191" ht="12.75">
      <c r="I2191" s="30"/>
    </row>
    <row r="2192" ht="12.75">
      <c r="I2192" s="30"/>
    </row>
    <row r="2193" ht="12.75">
      <c r="I2193" s="30"/>
    </row>
    <row r="2194" ht="12.75">
      <c r="I2194" s="30"/>
    </row>
    <row r="2195" ht="12.75">
      <c r="I2195" s="30"/>
    </row>
    <row r="2196" ht="12.75">
      <c r="I2196" s="30"/>
    </row>
    <row r="2197" ht="12.75">
      <c r="I2197" s="30"/>
    </row>
    <row r="2198" ht="12.75">
      <c r="I2198" s="30"/>
    </row>
    <row r="2199" ht="12.75">
      <c r="I2199" s="30"/>
    </row>
    <row r="2200" ht="12.75">
      <c r="I2200" s="30"/>
    </row>
    <row r="2201" ht="12.75">
      <c r="I2201" s="30"/>
    </row>
    <row r="2202" ht="12.75">
      <c r="I2202" s="30"/>
    </row>
    <row r="2203" ht="12.75">
      <c r="I2203" s="30"/>
    </row>
    <row r="2204" ht="12.75">
      <c r="I2204" s="30"/>
    </row>
    <row r="2205" ht="12.75">
      <c r="I2205" s="30"/>
    </row>
    <row r="2206" ht="12.75">
      <c r="I2206" s="30"/>
    </row>
    <row r="2207" ht="12.75">
      <c r="I2207" s="30"/>
    </row>
    <row r="2208" ht="12.75">
      <c r="I2208" s="30"/>
    </row>
    <row r="2209" ht="12.75">
      <c r="I2209" s="30"/>
    </row>
    <row r="2210" ht="12.75">
      <c r="I2210" s="30"/>
    </row>
    <row r="2211" ht="12.75">
      <c r="I2211" s="30"/>
    </row>
    <row r="2212" ht="12.75">
      <c r="I2212" s="30"/>
    </row>
    <row r="2213" ht="12.75">
      <c r="I2213" s="30"/>
    </row>
    <row r="2214" ht="12.75">
      <c r="I2214" s="30"/>
    </row>
    <row r="2215" ht="12.75">
      <c r="I2215" s="30"/>
    </row>
    <row r="2216" ht="12.75">
      <c r="I2216" s="30"/>
    </row>
    <row r="2217" ht="12.75">
      <c r="I2217" s="30"/>
    </row>
    <row r="2218" ht="12.75">
      <c r="I2218" s="30"/>
    </row>
    <row r="2219" ht="12.75">
      <c r="I2219" s="30"/>
    </row>
    <row r="2220" ht="12.75">
      <c r="I2220" s="30"/>
    </row>
    <row r="2221" ht="12.75">
      <c r="I2221" s="30"/>
    </row>
    <row r="2222" ht="12.75">
      <c r="I2222" s="30"/>
    </row>
    <row r="2223" ht="12.75">
      <c r="I2223" s="30"/>
    </row>
    <row r="2224" ht="12.75">
      <c r="I2224" s="30"/>
    </row>
    <row r="2225" ht="12.75">
      <c r="I2225" s="30"/>
    </row>
    <row r="2226" ht="12.75">
      <c r="I2226" s="30"/>
    </row>
    <row r="2227" ht="12.75">
      <c r="I2227" s="30"/>
    </row>
    <row r="2228" ht="12.75">
      <c r="I2228" s="30"/>
    </row>
    <row r="2229" ht="12.75">
      <c r="I2229" s="30"/>
    </row>
    <row r="2230" ht="12.75">
      <c r="I2230" s="30"/>
    </row>
    <row r="2231" ht="12.75">
      <c r="I2231" s="30"/>
    </row>
    <row r="2232" ht="12.75">
      <c r="I2232" s="30"/>
    </row>
    <row r="2233" ht="12.75">
      <c r="I2233" s="30"/>
    </row>
    <row r="2234" ht="12.75">
      <c r="I2234" s="30"/>
    </row>
    <row r="2235" ht="12.75">
      <c r="I2235" s="30"/>
    </row>
    <row r="2236" ht="12.75">
      <c r="I2236" s="30"/>
    </row>
    <row r="2237" ht="12.75">
      <c r="I2237" s="30"/>
    </row>
    <row r="2238" ht="12.75">
      <c r="I2238" s="30"/>
    </row>
    <row r="2239" ht="12.75">
      <c r="I2239" s="30"/>
    </row>
    <row r="2240" ht="12.75">
      <c r="I2240" s="30"/>
    </row>
    <row r="2241" ht="12.75">
      <c r="I2241" s="30"/>
    </row>
    <row r="2242" ht="12.75">
      <c r="I2242" s="30"/>
    </row>
    <row r="2243" ht="12.75">
      <c r="I2243" s="30"/>
    </row>
    <row r="2244" ht="12.75">
      <c r="I2244" s="30"/>
    </row>
    <row r="2245" ht="12.75">
      <c r="I2245" s="30"/>
    </row>
    <row r="2246" ht="12.75">
      <c r="I2246" s="30"/>
    </row>
    <row r="2247" ht="12.75">
      <c r="I2247" s="30"/>
    </row>
    <row r="2248" ht="12.75">
      <c r="I2248" s="30"/>
    </row>
    <row r="2249" ht="12.75">
      <c r="I2249" s="30"/>
    </row>
    <row r="2250" ht="12.75">
      <c r="I2250" s="30"/>
    </row>
    <row r="2251" ht="12.75">
      <c r="I2251" s="30"/>
    </row>
    <row r="2252" ht="12.75">
      <c r="I2252" s="30"/>
    </row>
    <row r="2253" ht="12.75">
      <c r="I2253" s="30"/>
    </row>
    <row r="2254" ht="12.75">
      <c r="I2254" s="30"/>
    </row>
    <row r="2255" ht="12.75">
      <c r="I2255" s="30"/>
    </row>
    <row r="2256" ht="12.75">
      <c r="I2256" s="30"/>
    </row>
    <row r="2257" ht="12.75">
      <c r="I2257" s="30"/>
    </row>
    <row r="2258" ht="12.75">
      <c r="I2258" s="30"/>
    </row>
    <row r="2259" ht="12.75">
      <c r="I2259" s="30"/>
    </row>
    <row r="2260" ht="12.75">
      <c r="I2260" s="30"/>
    </row>
    <row r="2261" ht="12.75">
      <c r="I2261" s="30"/>
    </row>
    <row r="2262" ht="12.75">
      <c r="I2262" s="30"/>
    </row>
    <row r="2263" ht="12.75">
      <c r="I2263" s="30"/>
    </row>
    <row r="2264" ht="12.75">
      <c r="I2264" s="30"/>
    </row>
    <row r="2265" ht="12.75">
      <c r="I2265" s="30"/>
    </row>
    <row r="2266" ht="12.75">
      <c r="I2266" s="30"/>
    </row>
    <row r="2267" ht="12.75">
      <c r="I2267" s="30"/>
    </row>
    <row r="2268" ht="12.75">
      <c r="I2268" s="30"/>
    </row>
    <row r="2269" ht="12.75">
      <c r="I2269" s="30"/>
    </row>
    <row r="2270" ht="12.75">
      <c r="I2270" s="30"/>
    </row>
    <row r="2271" ht="12.75">
      <c r="I2271" s="30"/>
    </row>
    <row r="2272" ht="12.75">
      <c r="I2272" s="30"/>
    </row>
    <row r="2273" ht="12.75">
      <c r="I2273" s="30"/>
    </row>
    <row r="2274" ht="12.75">
      <c r="I2274" s="30"/>
    </row>
    <row r="2275" ht="12.75">
      <c r="I2275" s="30"/>
    </row>
    <row r="2276" ht="12.75">
      <c r="I2276" s="30"/>
    </row>
    <row r="2277" ht="12.75">
      <c r="I2277" s="30"/>
    </row>
    <row r="2278" ht="12.75">
      <c r="I2278" s="30"/>
    </row>
    <row r="2279" ht="12.75">
      <c r="I2279" s="30"/>
    </row>
    <row r="2280" ht="12.75">
      <c r="I2280" s="30"/>
    </row>
    <row r="2281" ht="12.75">
      <c r="I2281" s="30"/>
    </row>
    <row r="2282" ht="12.75">
      <c r="I2282" s="30"/>
    </row>
    <row r="2283" ht="12.75">
      <c r="I2283" s="30"/>
    </row>
    <row r="2284" ht="12.75">
      <c r="I2284" s="30"/>
    </row>
    <row r="2285" ht="12.75">
      <c r="I2285" s="30"/>
    </row>
    <row r="2286" ht="12.75">
      <c r="I2286" s="30"/>
    </row>
    <row r="2287" ht="12.75">
      <c r="I2287" s="30"/>
    </row>
    <row r="2288" ht="12.75">
      <c r="I2288" s="30"/>
    </row>
    <row r="2289" ht="12.75">
      <c r="I2289" s="30"/>
    </row>
    <row r="2290" ht="12.75">
      <c r="I2290" s="30"/>
    </row>
    <row r="2291" ht="12.75">
      <c r="I2291" s="30"/>
    </row>
    <row r="2292" ht="12.75">
      <c r="I2292" s="30"/>
    </row>
    <row r="2293" ht="12.75">
      <c r="I2293" s="30"/>
    </row>
    <row r="2294" ht="12.75">
      <c r="I2294" s="30"/>
    </row>
    <row r="2295" ht="12.75">
      <c r="I2295" s="30"/>
    </row>
    <row r="2296" ht="12.75">
      <c r="I2296" s="30"/>
    </row>
    <row r="2297" ht="12.75">
      <c r="I2297" s="30"/>
    </row>
    <row r="2298" ht="12.75">
      <c r="I2298" s="30"/>
    </row>
    <row r="2299" ht="12.75">
      <c r="I2299" s="30"/>
    </row>
    <row r="2300" ht="12.75">
      <c r="I2300" s="30"/>
    </row>
    <row r="2301" ht="12.75">
      <c r="I2301" s="30"/>
    </row>
    <row r="2302" ht="12.75">
      <c r="I2302" s="30"/>
    </row>
    <row r="2303" ht="12.75">
      <c r="I2303" s="30"/>
    </row>
    <row r="2304" ht="12.75">
      <c r="I2304" s="30"/>
    </row>
    <row r="2305" ht="12.75">
      <c r="I2305" s="30"/>
    </row>
    <row r="2306" ht="12.75">
      <c r="I2306" s="30"/>
    </row>
    <row r="2307" ht="12.75">
      <c r="I2307" s="30"/>
    </row>
    <row r="2308" ht="12.75">
      <c r="I2308" s="30"/>
    </row>
    <row r="2309" ht="12.75">
      <c r="I2309" s="30"/>
    </row>
    <row r="2310" ht="12.75">
      <c r="I2310" s="30"/>
    </row>
    <row r="2311" ht="12.75">
      <c r="I2311" s="30"/>
    </row>
    <row r="2312" ht="12.75">
      <c r="I2312" s="30"/>
    </row>
    <row r="2313" ht="12.75">
      <c r="I2313" s="30"/>
    </row>
    <row r="2314" ht="12.75">
      <c r="I2314" s="30"/>
    </row>
    <row r="2315" ht="12.75">
      <c r="I2315" s="30"/>
    </row>
    <row r="2316" ht="12.75">
      <c r="I2316" s="30"/>
    </row>
    <row r="2317" ht="12.75">
      <c r="I2317" s="30"/>
    </row>
    <row r="2318" ht="12.75">
      <c r="I2318" s="30"/>
    </row>
    <row r="2319" ht="12.75">
      <c r="I2319" s="30"/>
    </row>
    <row r="2320" ht="12.75">
      <c r="I2320" s="30"/>
    </row>
    <row r="2321" ht="12.75">
      <c r="I2321" s="30"/>
    </row>
    <row r="2322" ht="12.75">
      <c r="I2322" s="30"/>
    </row>
    <row r="2323" ht="12.75">
      <c r="I2323" s="30"/>
    </row>
    <row r="2324" ht="12.75">
      <c r="I2324" s="30"/>
    </row>
    <row r="2325" ht="12.75">
      <c r="I2325" s="30"/>
    </row>
    <row r="2326" ht="12.75">
      <c r="I2326" s="30"/>
    </row>
    <row r="2327" ht="12.75">
      <c r="I2327" s="30"/>
    </row>
    <row r="2328" ht="12.75">
      <c r="I2328" s="30"/>
    </row>
    <row r="2329" ht="12.75">
      <c r="I2329" s="30"/>
    </row>
    <row r="2330" ht="12.75">
      <c r="I2330" s="30"/>
    </row>
    <row r="2331" ht="12.75">
      <c r="I2331" s="30"/>
    </row>
    <row r="2332" ht="12.75">
      <c r="I2332" s="30"/>
    </row>
    <row r="2333" ht="12.75">
      <c r="I2333" s="30"/>
    </row>
    <row r="2334" ht="12.75">
      <c r="I2334" s="30"/>
    </row>
    <row r="2335" ht="12.75">
      <c r="I2335" s="30"/>
    </row>
    <row r="2336" ht="12.75">
      <c r="I2336" s="30"/>
    </row>
    <row r="2337" ht="12.75">
      <c r="I2337" s="30"/>
    </row>
    <row r="2338" ht="12.75">
      <c r="I2338" s="30"/>
    </row>
    <row r="2339" ht="12.75">
      <c r="I2339" s="30"/>
    </row>
    <row r="2340" ht="12.75">
      <c r="I2340" s="30"/>
    </row>
    <row r="2341" ht="12.75">
      <c r="I2341" s="30"/>
    </row>
    <row r="2342" ht="12.75">
      <c r="I2342" s="30"/>
    </row>
    <row r="2343" ht="12.75">
      <c r="I2343" s="30"/>
    </row>
    <row r="2344" ht="12.75">
      <c r="I2344" s="30"/>
    </row>
    <row r="2345" ht="12.75">
      <c r="I2345" s="30"/>
    </row>
    <row r="2346" ht="12.75">
      <c r="I2346" s="30"/>
    </row>
    <row r="2347" ht="12.75">
      <c r="I2347" s="30"/>
    </row>
    <row r="2348" ht="12.75">
      <c r="I2348" s="30"/>
    </row>
    <row r="2349" ht="12.75">
      <c r="I2349" s="30"/>
    </row>
    <row r="2350" ht="12.75">
      <c r="I2350" s="30"/>
    </row>
    <row r="2351" ht="12.75">
      <c r="I2351" s="30"/>
    </row>
    <row r="2352" ht="12.75">
      <c r="I2352" s="30"/>
    </row>
    <row r="2353" ht="12.75">
      <c r="I2353" s="30"/>
    </row>
    <row r="2354" ht="12.75">
      <c r="I2354" s="30"/>
    </row>
    <row r="2355" ht="12.75">
      <c r="I2355" s="30"/>
    </row>
    <row r="2356" ht="12.75">
      <c r="I2356" s="30"/>
    </row>
    <row r="2357" ht="12.75">
      <c r="I2357" s="30"/>
    </row>
    <row r="2358" ht="12.75">
      <c r="I2358" s="30"/>
    </row>
    <row r="2359" ht="12.75">
      <c r="I2359" s="30"/>
    </row>
    <row r="2360" ht="12.75">
      <c r="I2360" s="30"/>
    </row>
    <row r="2361" ht="12.75">
      <c r="I2361" s="30"/>
    </row>
    <row r="2362" ht="12.75">
      <c r="I2362" s="30"/>
    </row>
    <row r="2363" ht="12.75">
      <c r="I2363" s="30"/>
    </row>
    <row r="2364" ht="12.75">
      <c r="I2364" s="30"/>
    </row>
    <row r="2365" ht="12.75">
      <c r="I2365" s="30"/>
    </row>
    <row r="2366" ht="12.75">
      <c r="I2366" s="30"/>
    </row>
    <row r="2367" ht="12.75">
      <c r="I2367" s="30"/>
    </row>
    <row r="2368" ht="12.75">
      <c r="I2368" s="30"/>
    </row>
    <row r="2369" ht="12.75">
      <c r="I2369" s="30"/>
    </row>
    <row r="2370" ht="12.75">
      <c r="I2370" s="30"/>
    </row>
    <row r="2371" ht="12.75">
      <c r="I2371" s="30"/>
    </row>
    <row r="2372" ht="12.75">
      <c r="I2372" s="30"/>
    </row>
    <row r="2373" ht="12.75">
      <c r="I2373" s="30"/>
    </row>
    <row r="2374" ht="12.75">
      <c r="I2374" s="30"/>
    </row>
    <row r="2375" ht="12.75">
      <c r="I2375" s="30"/>
    </row>
    <row r="2376" ht="12.75">
      <c r="I2376" s="30"/>
    </row>
    <row r="2377" ht="12.75">
      <c r="I2377" s="30"/>
    </row>
    <row r="2378" ht="12.75">
      <c r="I2378" s="30"/>
    </row>
    <row r="2379" ht="12.75">
      <c r="I2379" s="30"/>
    </row>
    <row r="2380" ht="12.75">
      <c r="I2380" s="30"/>
    </row>
    <row r="2381" ht="12.75">
      <c r="I2381" s="30"/>
    </row>
    <row r="2382" ht="12.75">
      <c r="I2382" s="30"/>
    </row>
    <row r="2383" ht="12.75">
      <c r="I2383" s="30"/>
    </row>
    <row r="2384" ht="12.75">
      <c r="I2384" s="30"/>
    </row>
    <row r="2385" ht="12.75">
      <c r="I2385" s="30"/>
    </row>
    <row r="2386" ht="12.75">
      <c r="I2386" s="30"/>
    </row>
    <row r="2387" ht="12.75">
      <c r="I2387" s="30"/>
    </row>
    <row r="2388" ht="12.75">
      <c r="I2388" s="30"/>
    </row>
    <row r="2389" ht="12.75">
      <c r="I2389" s="30"/>
    </row>
    <row r="2390" ht="12.75">
      <c r="I2390" s="30"/>
    </row>
    <row r="2391" ht="12.75">
      <c r="I2391" s="30"/>
    </row>
    <row r="2392" ht="12.75">
      <c r="I2392" s="30"/>
    </row>
    <row r="2393" ht="12.75">
      <c r="I2393" s="30"/>
    </row>
    <row r="2394" ht="12.75">
      <c r="I2394" s="30"/>
    </row>
    <row r="2395" ht="12.75">
      <c r="I2395" s="30"/>
    </row>
    <row r="2396" ht="12.75">
      <c r="I2396" s="30"/>
    </row>
    <row r="2397" ht="12.75">
      <c r="I2397" s="30"/>
    </row>
    <row r="2398" ht="12.75">
      <c r="I2398" s="30"/>
    </row>
    <row r="2399" ht="12.75">
      <c r="I2399" s="30"/>
    </row>
    <row r="2400" ht="12.75">
      <c r="I2400" s="30"/>
    </row>
    <row r="2401" ht="12.75">
      <c r="I2401" s="30"/>
    </row>
    <row r="2402" ht="12.75">
      <c r="I2402" s="30"/>
    </row>
    <row r="2403" ht="12.75">
      <c r="I2403" s="30"/>
    </row>
    <row r="2404" ht="12.75">
      <c r="I2404" s="30"/>
    </row>
    <row r="2405" ht="12.75">
      <c r="I2405" s="30"/>
    </row>
    <row r="2406" ht="12.75">
      <c r="I2406" s="30"/>
    </row>
    <row r="2407" ht="12.75">
      <c r="I2407" s="30"/>
    </row>
    <row r="2408" ht="12.75">
      <c r="I2408" s="30"/>
    </row>
    <row r="2409" ht="12.75">
      <c r="I2409" s="30"/>
    </row>
    <row r="2410" ht="12.75">
      <c r="I2410" s="30"/>
    </row>
    <row r="2411" ht="12.75">
      <c r="I2411" s="30"/>
    </row>
    <row r="2412" ht="12.75">
      <c r="I2412" s="30"/>
    </row>
    <row r="2413" ht="12.75">
      <c r="I2413" s="30"/>
    </row>
    <row r="2414" ht="12.75">
      <c r="I2414" s="30"/>
    </row>
    <row r="2415" ht="12.75">
      <c r="I2415" s="30"/>
    </row>
    <row r="2416" ht="12.75">
      <c r="I2416" s="30"/>
    </row>
    <row r="2417" ht="12.75">
      <c r="I2417" s="30"/>
    </row>
    <row r="2418" ht="12.75">
      <c r="I2418" s="30"/>
    </row>
    <row r="2419" ht="12.75">
      <c r="I2419" s="30"/>
    </row>
    <row r="2420" ht="12.75">
      <c r="I2420" s="30"/>
    </row>
    <row r="2421" ht="12.75">
      <c r="I2421" s="30"/>
    </row>
    <row r="2422" ht="12.75">
      <c r="I2422" s="30"/>
    </row>
    <row r="2423" ht="12.75">
      <c r="I2423" s="30"/>
    </row>
    <row r="2424" ht="12.75">
      <c r="I2424" s="30"/>
    </row>
    <row r="2425" ht="12.75">
      <c r="I2425" s="30"/>
    </row>
    <row r="2426" ht="12.75">
      <c r="I2426" s="30"/>
    </row>
    <row r="2427" ht="12.75">
      <c r="I2427" s="30"/>
    </row>
    <row r="2428" ht="12.75">
      <c r="I2428" s="30"/>
    </row>
    <row r="2429" ht="12.75">
      <c r="I2429" s="30"/>
    </row>
    <row r="2430" ht="12.75">
      <c r="I2430" s="30"/>
    </row>
    <row r="2431" ht="12.75">
      <c r="I2431" s="30"/>
    </row>
    <row r="2432" ht="12.75">
      <c r="I2432" s="30"/>
    </row>
    <row r="2433" ht="12.75">
      <c r="I2433" s="30"/>
    </row>
    <row r="2434" ht="12.75">
      <c r="I2434" s="30"/>
    </row>
    <row r="2435" ht="12.75">
      <c r="I2435" s="30"/>
    </row>
    <row r="2436" ht="12.75">
      <c r="I2436" s="30"/>
    </row>
    <row r="2437" ht="12.75">
      <c r="I2437" s="30"/>
    </row>
    <row r="2438" ht="12.75">
      <c r="I2438" s="30"/>
    </row>
    <row r="2439" ht="12.75">
      <c r="I2439" s="30"/>
    </row>
    <row r="2440" ht="12.75">
      <c r="I2440" s="30"/>
    </row>
    <row r="2441" ht="12.75">
      <c r="I2441" s="30"/>
    </row>
    <row r="2442" ht="12.75">
      <c r="I2442" s="30"/>
    </row>
    <row r="2443" ht="12.75">
      <c r="I2443" s="30"/>
    </row>
    <row r="2444" ht="12.75">
      <c r="I2444" s="30"/>
    </row>
    <row r="2445" ht="12.75">
      <c r="I2445" s="30"/>
    </row>
    <row r="2446" ht="12.75">
      <c r="I2446" s="30"/>
    </row>
    <row r="2447" ht="12.75">
      <c r="I2447" s="30"/>
    </row>
    <row r="2448" ht="12.75">
      <c r="I2448" s="30"/>
    </row>
    <row r="2449" ht="12.75">
      <c r="I2449" s="30"/>
    </row>
    <row r="2450" ht="12.75">
      <c r="I2450" s="30"/>
    </row>
    <row r="2451" ht="12.75">
      <c r="I2451" s="30"/>
    </row>
    <row r="2452" ht="12.75">
      <c r="I2452" s="30"/>
    </row>
    <row r="2453" ht="12.75">
      <c r="I2453" s="30"/>
    </row>
    <row r="2454" ht="12.75">
      <c r="I2454" s="30"/>
    </row>
    <row r="2455" ht="12.75">
      <c r="I2455" s="30"/>
    </row>
    <row r="2456" ht="12.75">
      <c r="I2456" s="30"/>
    </row>
    <row r="2457" ht="12.75">
      <c r="I2457" s="30"/>
    </row>
    <row r="2458" ht="12.75">
      <c r="I2458" s="30"/>
    </row>
    <row r="2459" ht="12.75">
      <c r="I2459" s="30"/>
    </row>
    <row r="2460" ht="12.75">
      <c r="I2460" s="30"/>
    </row>
    <row r="2461" ht="12.75">
      <c r="I2461" s="30"/>
    </row>
    <row r="2462" ht="12.75">
      <c r="I2462" s="30"/>
    </row>
    <row r="2463" ht="12.75">
      <c r="I2463" s="30"/>
    </row>
    <row r="2464" ht="12.75">
      <c r="I2464" s="30"/>
    </row>
    <row r="2465" ht="12.75">
      <c r="I2465" s="30"/>
    </row>
    <row r="2466" ht="12.75">
      <c r="I2466" s="30"/>
    </row>
    <row r="2467" ht="12.75">
      <c r="I2467" s="30"/>
    </row>
    <row r="2468" ht="12.75">
      <c r="I2468" s="30"/>
    </row>
    <row r="2469" ht="12.75">
      <c r="I2469" s="30"/>
    </row>
    <row r="2470" ht="12.75">
      <c r="I2470" s="30"/>
    </row>
    <row r="2471" ht="12.75">
      <c r="I2471" s="30"/>
    </row>
    <row r="2472" ht="12.75">
      <c r="I2472" s="30"/>
    </row>
    <row r="2473" ht="12.75">
      <c r="I2473" s="30"/>
    </row>
    <row r="2474" ht="12.75">
      <c r="I2474" s="30"/>
    </row>
    <row r="2475" ht="12.75">
      <c r="I2475" s="30"/>
    </row>
    <row r="2476" ht="12.75">
      <c r="I2476" s="30"/>
    </row>
    <row r="2477" ht="12.75">
      <c r="I2477" s="30"/>
    </row>
    <row r="2478" ht="12.75">
      <c r="I2478" s="30"/>
    </row>
    <row r="2479" ht="12.75">
      <c r="I2479" s="30"/>
    </row>
    <row r="2480" ht="12.75">
      <c r="I2480" s="30"/>
    </row>
    <row r="2481" ht="12.75">
      <c r="I2481" s="30"/>
    </row>
    <row r="2482" ht="12.75">
      <c r="I2482" s="30"/>
    </row>
    <row r="2483" ht="12.75">
      <c r="I2483" s="30"/>
    </row>
    <row r="2484" ht="12.75">
      <c r="I2484" s="30"/>
    </row>
    <row r="2485" ht="12.75">
      <c r="I2485" s="30"/>
    </row>
    <row r="2486" ht="12.75">
      <c r="I2486" s="30"/>
    </row>
    <row r="2487" ht="12.75">
      <c r="I2487" s="30"/>
    </row>
    <row r="2488" ht="12.75">
      <c r="I2488" s="30"/>
    </row>
    <row r="2489" ht="12.75">
      <c r="I2489" s="30"/>
    </row>
    <row r="2490" ht="12.75">
      <c r="I2490" s="30"/>
    </row>
    <row r="2491" ht="12.75">
      <c r="I2491" s="30"/>
    </row>
    <row r="2492" ht="12.75">
      <c r="I2492" s="30"/>
    </row>
    <row r="2493" ht="12.75">
      <c r="I2493" s="30"/>
    </row>
    <row r="2494" ht="12.75">
      <c r="I2494" s="30"/>
    </row>
    <row r="2495" ht="12.75">
      <c r="I2495" s="30"/>
    </row>
    <row r="2496" ht="12.75">
      <c r="I2496" s="30"/>
    </row>
    <row r="2497" ht="12.75">
      <c r="I2497" s="30"/>
    </row>
    <row r="2498" ht="12.75">
      <c r="I2498" s="30"/>
    </row>
    <row r="2499" ht="12.75">
      <c r="I2499" s="30"/>
    </row>
    <row r="2500" ht="12.75">
      <c r="I2500" s="30"/>
    </row>
    <row r="2501" ht="12.75">
      <c r="I2501" s="30"/>
    </row>
    <row r="2502" ht="12.75">
      <c r="I2502" s="30"/>
    </row>
    <row r="2503" ht="12.75">
      <c r="I2503" s="30"/>
    </row>
    <row r="2504" ht="12.75">
      <c r="I2504" s="30"/>
    </row>
    <row r="2505" ht="12.75">
      <c r="I2505" s="30"/>
    </row>
    <row r="2506" ht="12.75">
      <c r="I2506" s="30"/>
    </row>
    <row r="2507" ht="12.75">
      <c r="I2507" s="30"/>
    </row>
    <row r="2508" ht="12.75">
      <c r="I2508" s="30"/>
    </row>
    <row r="2509" ht="12.75">
      <c r="I2509" s="30"/>
    </row>
    <row r="2510" ht="12.75">
      <c r="I2510" s="30"/>
    </row>
    <row r="2511" ht="12.75">
      <c r="I2511" s="30"/>
    </row>
    <row r="2512" ht="12.75">
      <c r="I2512" s="30"/>
    </row>
    <row r="2513" ht="12.75">
      <c r="I2513" s="30"/>
    </row>
    <row r="2514" ht="12.75">
      <c r="I2514" s="30"/>
    </row>
    <row r="2515" ht="12.75">
      <c r="I2515" s="30"/>
    </row>
    <row r="2516" ht="12.75">
      <c r="I2516" s="30"/>
    </row>
    <row r="2517" ht="12.75">
      <c r="I2517" s="30"/>
    </row>
    <row r="2518" ht="12.75">
      <c r="I2518" s="30"/>
    </row>
    <row r="2519" ht="12.75">
      <c r="I2519" s="30"/>
    </row>
    <row r="2520" ht="12.75">
      <c r="I2520" s="30"/>
    </row>
    <row r="2521" ht="12.75">
      <c r="I2521" s="30"/>
    </row>
    <row r="2522" ht="12.75">
      <c r="I2522" s="30"/>
    </row>
    <row r="2523" ht="12.75">
      <c r="I2523" s="30"/>
    </row>
    <row r="2524" ht="12.75">
      <c r="I2524" s="30"/>
    </row>
    <row r="2525" ht="12.75">
      <c r="I2525" s="30"/>
    </row>
    <row r="2526" ht="12.75">
      <c r="I2526" s="30"/>
    </row>
    <row r="2527" ht="12.75">
      <c r="I2527" s="30"/>
    </row>
    <row r="2528" ht="12.75">
      <c r="I2528" s="30"/>
    </row>
    <row r="2529" ht="12.75">
      <c r="I2529" s="30"/>
    </row>
    <row r="2530" ht="12.75">
      <c r="I2530" s="30"/>
    </row>
    <row r="2531" ht="12.75">
      <c r="I2531" s="30"/>
    </row>
    <row r="2532" ht="12.75">
      <c r="I2532" s="30"/>
    </row>
    <row r="2533" ht="12.75">
      <c r="I2533" s="30"/>
    </row>
    <row r="2534" ht="12.75">
      <c r="I2534" s="30"/>
    </row>
    <row r="2535" ht="12.75">
      <c r="I2535" s="30"/>
    </row>
    <row r="2536" ht="12.75">
      <c r="I2536" s="30"/>
    </row>
    <row r="2537" ht="12.75">
      <c r="I2537" s="30"/>
    </row>
    <row r="2538" ht="12.75">
      <c r="I2538" s="30"/>
    </row>
    <row r="2539" ht="12.75">
      <c r="I2539" s="30"/>
    </row>
    <row r="2540" ht="12.75">
      <c r="I2540" s="30"/>
    </row>
    <row r="2541" ht="12.75">
      <c r="I2541" s="30"/>
    </row>
    <row r="2542" ht="12.75">
      <c r="I2542" s="30"/>
    </row>
    <row r="2543" ht="12.75">
      <c r="I2543" s="30"/>
    </row>
    <row r="2544" ht="12.75">
      <c r="I2544" s="30"/>
    </row>
    <row r="2545" ht="12.75">
      <c r="I2545" s="30"/>
    </row>
    <row r="2546" ht="12.75">
      <c r="I2546" s="30"/>
    </row>
    <row r="2547" ht="12.75">
      <c r="I2547" s="30"/>
    </row>
    <row r="2548" ht="12.75">
      <c r="I2548" s="30"/>
    </row>
    <row r="2549" ht="12.75">
      <c r="I2549" s="30"/>
    </row>
    <row r="2550" ht="12.75">
      <c r="I2550" s="30"/>
    </row>
    <row r="2551" ht="12.75">
      <c r="I2551" s="30"/>
    </row>
    <row r="2552" ht="12.75">
      <c r="I2552" s="30"/>
    </row>
    <row r="2553" ht="12.75">
      <c r="I2553" s="30"/>
    </row>
    <row r="2554" ht="12.75">
      <c r="I2554" s="30"/>
    </row>
    <row r="2555" ht="12.75">
      <c r="I2555" s="30"/>
    </row>
    <row r="2556" ht="12.75">
      <c r="I2556" s="30"/>
    </row>
    <row r="2557" ht="12.75">
      <c r="I2557" s="30"/>
    </row>
    <row r="2558" ht="12.75">
      <c r="I2558" s="30"/>
    </row>
    <row r="2559" ht="12.75">
      <c r="I2559" s="30"/>
    </row>
    <row r="2560" ht="12.75">
      <c r="I2560" s="30"/>
    </row>
    <row r="2561" ht="12.75">
      <c r="I2561" s="30"/>
    </row>
    <row r="2562" ht="12.75">
      <c r="I2562" s="30"/>
    </row>
    <row r="2563" ht="12.75">
      <c r="I2563" s="30"/>
    </row>
    <row r="2564" ht="12.75">
      <c r="I2564" s="30"/>
    </row>
    <row r="2565" ht="12.75">
      <c r="I2565" s="30"/>
    </row>
    <row r="2566" ht="12.75">
      <c r="I2566" s="30"/>
    </row>
    <row r="2567" ht="12.75">
      <c r="I2567" s="30"/>
    </row>
    <row r="2568" ht="12.75">
      <c r="I2568" s="30"/>
    </row>
    <row r="2569" ht="12.75">
      <c r="I2569" s="30"/>
    </row>
    <row r="2570" ht="12.75">
      <c r="I2570" s="30"/>
    </row>
    <row r="2571" ht="12.75">
      <c r="I2571" s="30"/>
    </row>
    <row r="2572" ht="12.75">
      <c r="I2572" s="30"/>
    </row>
    <row r="2573" ht="12.75">
      <c r="I2573" s="30"/>
    </row>
    <row r="2574" ht="12.75">
      <c r="I2574" s="30"/>
    </row>
    <row r="2575" ht="12.75">
      <c r="I2575" s="30"/>
    </row>
    <row r="2576" ht="12.75">
      <c r="I2576" s="30"/>
    </row>
    <row r="2577" ht="12.75">
      <c r="I2577" s="30"/>
    </row>
    <row r="2578" ht="12.75">
      <c r="I2578" s="30"/>
    </row>
    <row r="2579" ht="12.75">
      <c r="I2579" s="30"/>
    </row>
    <row r="2580" ht="12.75">
      <c r="I2580" s="30"/>
    </row>
    <row r="2581" ht="12.75">
      <c r="I2581" s="30"/>
    </row>
    <row r="2582" ht="12.75">
      <c r="I2582" s="30"/>
    </row>
    <row r="2583" ht="12.75">
      <c r="I2583" s="30"/>
    </row>
    <row r="2584" ht="12.75">
      <c r="I2584" s="30"/>
    </row>
    <row r="2585" ht="12.75">
      <c r="I2585" s="30"/>
    </row>
    <row r="2586" ht="12.75">
      <c r="I2586" s="30"/>
    </row>
    <row r="2587" ht="12.75">
      <c r="I2587" s="30"/>
    </row>
    <row r="2588" ht="12.75">
      <c r="I2588" s="30"/>
    </row>
    <row r="2589" ht="12.75">
      <c r="I2589" s="30"/>
    </row>
    <row r="2590" ht="12.75">
      <c r="I2590" s="30"/>
    </row>
    <row r="2591" ht="12.75">
      <c r="I2591" s="30"/>
    </row>
    <row r="2592" ht="12.75">
      <c r="I2592" s="30"/>
    </row>
    <row r="2593" ht="12.75">
      <c r="I2593" s="30"/>
    </row>
    <row r="2594" ht="12.75">
      <c r="I2594" s="30"/>
    </row>
    <row r="2595" ht="12.75">
      <c r="I2595" s="30"/>
    </row>
    <row r="2596" ht="12.75">
      <c r="I2596" s="30"/>
    </row>
    <row r="2597" ht="12.75">
      <c r="I2597" s="30"/>
    </row>
    <row r="2598" ht="12.75">
      <c r="I2598" s="30"/>
    </row>
    <row r="2599" ht="12.75">
      <c r="I2599" s="30"/>
    </row>
    <row r="2600" ht="12.75">
      <c r="I2600" s="30"/>
    </row>
    <row r="2601" ht="12.75">
      <c r="I2601" s="30"/>
    </row>
    <row r="2602" ht="12.75">
      <c r="I2602" s="30"/>
    </row>
    <row r="2603" ht="12.75">
      <c r="I2603" s="30"/>
    </row>
    <row r="2604" ht="12.75">
      <c r="I2604" s="30"/>
    </row>
    <row r="2605" ht="12.75">
      <c r="I2605" s="30"/>
    </row>
    <row r="2606" ht="12.75">
      <c r="I2606" s="30"/>
    </row>
    <row r="2607" ht="12.75">
      <c r="I2607" s="30"/>
    </row>
    <row r="2608" ht="12.75">
      <c r="I2608" s="30"/>
    </row>
    <row r="2609" ht="12.75">
      <c r="I2609" s="30"/>
    </row>
    <row r="2610" ht="12.75">
      <c r="I2610" s="30"/>
    </row>
    <row r="2611" ht="12.75">
      <c r="I2611" s="30"/>
    </row>
    <row r="2612" ht="12.75">
      <c r="I2612" s="30"/>
    </row>
    <row r="2613" ht="12.75">
      <c r="I2613" s="30"/>
    </row>
    <row r="2614" ht="12.75">
      <c r="I2614" s="30"/>
    </row>
    <row r="2615" ht="12.75">
      <c r="I2615" s="30"/>
    </row>
    <row r="2616" ht="12.75">
      <c r="I2616" s="30"/>
    </row>
    <row r="2617" ht="12.75">
      <c r="I2617" s="30"/>
    </row>
    <row r="2618" ht="12.75">
      <c r="I2618" s="30"/>
    </row>
    <row r="2619" ht="12.75">
      <c r="I2619" s="30"/>
    </row>
    <row r="2620" ht="12.75">
      <c r="I2620" s="30"/>
    </row>
    <row r="2621" ht="12.75">
      <c r="I2621" s="30"/>
    </row>
    <row r="2622" ht="12.75">
      <c r="I2622" s="30"/>
    </row>
    <row r="2623" ht="12.75">
      <c r="I2623" s="30"/>
    </row>
    <row r="2624" ht="12.75">
      <c r="I2624" s="30"/>
    </row>
    <row r="2625" ht="12.75">
      <c r="I2625" s="30"/>
    </row>
    <row r="2626" ht="12.75">
      <c r="I2626" s="30"/>
    </row>
    <row r="2627" ht="12.75">
      <c r="I2627" s="30"/>
    </row>
    <row r="2628" ht="12.75">
      <c r="I2628" s="30"/>
    </row>
    <row r="2629" ht="12.75">
      <c r="I2629" s="30"/>
    </row>
    <row r="2630" ht="12.75">
      <c r="I2630" s="30"/>
    </row>
    <row r="2631" ht="12.75">
      <c r="I2631" s="30"/>
    </row>
    <row r="2632" ht="12.75">
      <c r="I2632" s="30"/>
    </row>
    <row r="2633" ht="12.75">
      <c r="I2633" s="30"/>
    </row>
    <row r="2634" ht="12.75">
      <c r="I2634" s="30"/>
    </row>
    <row r="2635" ht="12.75">
      <c r="I2635" s="30"/>
    </row>
    <row r="2636" ht="12.75">
      <c r="I2636" s="30"/>
    </row>
    <row r="2637" ht="12.75">
      <c r="I2637" s="30"/>
    </row>
    <row r="2638" ht="12.75">
      <c r="I2638" s="30"/>
    </row>
    <row r="2639" ht="12.75">
      <c r="I2639" s="30"/>
    </row>
    <row r="2640" ht="12.75">
      <c r="I2640" s="30"/>
    </row>
    <row r="2641" ht="12.75">
      <c r="I2641" s="30"/>
    </row>
    <row r="2642" ht="12.75">
      <c r="I2642" s="30"/>
    </row>
    <row r="2643" ht="12.75">
      <c r="I2643" s="30"/>
    </row>
    <row r="2644" ht="12.75">
      <c r="I2644" s="30"/>
    </row>
    <row r="2645" ht="12.75">
      <c r="I2645" s="30"/>
    </row>
    <row r="2646" ht="12.75">
      <c r="I2646" s="30"/>
    </row>
    <row r="2647" ht="12.75">
      <c r="I2647" s="30"/>
    </row>
    <row r="2648" ht="12.75">
      <c r="I2648" s="30"/>
    </row>
    <row r="2649" ht="12.75">
      <c r="I2649" s="30"/>
    </row>
    <row r="2650" ht="12.75">
      <c r="I2650" s="30"/>
    </row>
    <row r="2651" ht="12.75">
      <c r="I2651" s="30"/>
    </row>
    <row r="2652" ht="12.75">
      <c r="I2652" s="30"/>
    </row>
    <row r="2653" ht="12.75">
      <c r="I2653" s="30"/>
    </row>
    <row r="2654" ht="12.75">
      <c r="I2654" s="30"/>
    </row>
    <row r="2655" ht="12.75">
      <c r="I2655" s="30"/>
    </row>
    <row r="2656" ht="12.75">
      <c r="I2656" s="30"/>
    </row>
    <row r="2657" ht="12.75">
      <c r="I2657" s="30"/>
    </row>
    <row r="2658" ht="12.75">
      <c r="I2658" s="30"/>
    </row>
    <row r="2659" ht="12.75">
      <c r="I2659" s="30"/>
    </row>
    <row r="2660" ht="12.75">
      <c r="I2660" s="30"/>
    </row>
    <row r="2661" ht="12.75">
      <c r="I2661" s="30"/>
    </row>
    <row r="2662" ht="12.75">
      <c r="I2662" s="30"/>
    </row>
    <row r="2663" ht="12.75">
      <c r="I2663" s="30"/>
    </row>
    <row r="2664" ht="12.75">
      <c r="I2664" s="30"/>
    </row>
    <row r="2665" ht="12.75">
      <c r="I2665" s="30"/>
    </row>
    <row r="2666" ht="12.75">
      <c r="I2666" s="30"/>
    </row>
    <row r="2667" ht="12.75">
      <c r="I2667" s="30"/>
    </row>
    <row r="2668" ht="12.75">
      <c r="I2668" s="30"/>
    </row>
    <row r="2669" ht="12.75">
      <c r="I2669" s="30"/>
    </row>
    <row r="2670" ht="12.75">
      <c r="I2670" s="30"/>
    </row>
    <row r="2671" ht="12.75">
      <c r="I2671" s="30"/>
    </row>
    <row r="2672" ht="12.75">
      <c r="I2672" s="30"/>
    </row>
    <row r="2673" ht="12.75">
      <c r="I2673" s="30"/>
    </row>
    <row r="2674" ht="12.75">
      <c r="I2674" s="30"/>
    </row>
    <row r="2675" ht="12.75">
      <c r="I2675" s="30"/>
    </row>
    <row r="2676" ht="12.75">
      <c r="I2676" s="30"/>
    </row>
    <row r="2677" ht="12.75">
      <c r="I2677" s="30"/>
    </row>
    <row r="2678" ht="12.75">
      <c r="I2678" s="30"/>
    </row>
    <row r="2679" ht="12.75">
      <c r="I2679" s="30"/>
    </row>
    <row r="2680" ht="12.75">
      <c r="I2680" s="30"/>
    </row>
    <row r="2681" ht="12.75">
      <c r="I2681" s="30"/>
    </row>
    <row r="2682" ht="12.75">
      <c r="I2682" s="30"/>
    </row>
    <row r="2683" ht="12.75">
      <c r="I2683" s="30"/>
    </row>
    <row r="2684" ht="12.75">
      <c r="I2684" s="30"/>
    </row>
    <row r="2685" ht="12.75">
      <c r="I2685" s="30"/>
    </row>
    <row r="2686" ht="12.75">
      <c r="I2686" s="30"/>
    </row>
    <row r="2687" ht="12.75">
      <c r="I2687" s="30"/>
    </row>
    <row r="2688" ht="12.75">
      <c r="I2688" s="30"/>
    </row>
    <row r="2689" ht="12.75">
      <c r="I2689" s="30"/>
    </row>
    <row r="2690" ht="12.75">
      <c r="I2690" s="30"/>
    </row>
    <row r="2691" ht="12.75">
      <c r="I2691" s="30"/>
    </row>
    <row r="2692" ht="12.75">
      <c r="I2692" s="30"/>
    </row>
    <row r="2693" ht="12.75">
      <c r="I2693" s="30"/>
    </row>
    <row r="2694" ht="12.75">
      <c r="I2694" s="30"/>
    </row>
    <row r="2695" ht="12.75">
      <c r="I2695" s="30"/>
    </row>
    <row r="2696" ht="12.75">
      <c r="I2696" s="30"/>
    </row>
    <row r="2697" ht="12.75">
      <c r="I2697" s="30"/>
    </row>
    <row r="2698" ht="12.75">
      <c r="I2698" s="30"/>
    </row>
    <row r="2699" ht="12.75">
      <c r="I2699" s="30"/>
    </row>
    <row r="2700" ht="12.75">
      <c r="I2700" s="30"/>
    </row>
    <row r="2701" ht="12.75">
      <c r="I2701" s="30"/>
    </row>
    <row r="2702" ht="12.75">
      <c r="I2702" s="30"/>
    </row>
    <row r="2703" ht="12.75">
      <c r="I2703" s="30"/>
    </row>
    <row r="2704" ht="12.75">
      <c r="I2704" s="30"/>
    </row>
    <row r="2705" ht="12.75">
      <c r="I2705" s="30"/>
    </row>
    <row r="2706" ht="12.75">
      <c r="I2706" s="30"/>
    </row>
    <row r="2707" ht="12.75">
      <c r="I2707" s="30"/>
    </row>
    <row r="2708" ht="12.75">
      <c r="I2708" s="30"/>
    </row>
    <row r="2709" ht="12.75">
      <c r="I2709" s="30"/>
    </row>
    <row r="2710" ht="12.75">
      <c r="I2710" s="30"/>
    </row>
    <row r="2711" ht="12.75">
      <c r="I2711" s="30"/>
    </row>
    <row r="2712" ht="12.75">
      <c r="I2712" s="30"/>
    </row>
    <row r="2713" ht="12.75">
      <c r="I2713" s="30"/>
    </row>
    <row r="2714" ht="12.75">
      <c r="I2714" s="30"/>
    </row>
    <row r="2715" ht="12.75">
      <c r="I2715" s="30"/>
    </row>
    <row r="2716" ht="12.75">
      <c r="I2716" s="30"/>
    </row>
    <row r="2717" ht="12.75">
      <c r="I2717" s="30"/>
    </row>
    <row r="2718" ht="12.75">
      <c r="I2718" s="30"/>
    </row>
    <row r="2719" ht="12.75">
      <c r="I2719" s="30"/>
    </row>
    <row r="2720" ht="12.75">
      <c r="I2720" s="30"/>
    </row>
    <row r="2721" ht="12.75">
      <c r="I2721" s="30"/>
    </row>
    <row r="2722" ht="12.75">
      <c r="I2722" s="30"/>
    </row>
    <row r="2723" ht="12.75">
      <c r="I2723" s="30"/>
    </row>
    <row r="2724" ht="12.75">
      <c r="I2724" s="30"/>
    </row>
    <row r="2725" ht="12.75">
      <c r="I2725" s="30"/>
    </row>
    <row r="2726" ht="12.75">
      <c r="I2726" s="30"/>
    </row>
    <row r="2727" ht="12.75">
      <c r="I2727" s="30"/>
    </row>
    <row r="2728" ht="12.75">
      <c r="I2728" s="30"/>
    </row>
    <row r="2729" ht="12.75">
      <c r="I2729" s="30"/>
    </row>
    <row r="2730" ht="12.75">
      <c r="I2730" s="30"/>
    </row>
    <row r="2731" ht="12.75">
      <c r="I2731" s="30"/>
    </row>
    <row r="2732" ht="12.75">
      <c r="I2732" s="30"/>
    </row>
    <row r="2733" ht="12.75">
      <c r="I2733" s="30"/>
    </row>
    <row r="2734" ht="12.75">
      <c r="I2734" s="30"/>
    </row>
    <row r="2735" ht="12.75">
      <c r="I2735" s="30"/>
    </row>
    <row r="2736" ht="12.75">
      <c r="I2736" s="30"/>
    </row>
    <row r="2737" ht="12.75">
      <c r="I2737" s="30"/>
    </row>
    <row r="2738" ht="12.75">
      <c r="I2738" s="30"/>
    </row>
    <row r="2739" ht="12.75">
      <c r="I2739" s="30"/>
    </row>
    <row r="2740" ht="12.75">
      <c r="I2740" s="30"/>
    </row>
    <row r="2741" ht="12.75">
      <c r="I2741" s="30"/>
    </row>
    <row r="2742" ht="12.75">
      <c r="I2742" s="30"/>
    </row>
    <row r="2743" ht="12.75">
      <c r="I2743" s="30"/>
    </row>
    <row r="2744" ht="12.75">
      <c r="I2744" s="30"/>
    </row>
    <row r="2745" ht="12.75">
      <c r="I2745" s="30"/>
    </row>
    <row r="2746" ht="12.75">
      <c r="I2746" s="30"/>
    </row>
    <row r="2747" ht="12.75">
      <c r="I2747" s="30"/>
    </row>
    <row r="2748" ht="12.75">
      <c r="I2748" s="30"/>
    </row>
    <row r="2749" ht="12.75">
      <c r="I2749" s="30"/>
    </row>
    <row r="2750" ht="12.75">
      <c r="I2750" s="30"/>
    </row>
    <row r="2751" ht="12.75">
      <c r="I2751" s="30"/>
    </row>
    <row r="2752" ht="12.75">
      <c r="I2752" s="30"/>
    </row>
    <row r="2753" ht="12.75">
      <c r="I2753" s="30"/>
    </row>
    <row r="2754" ht="12.75">
      <c r="I2754" s="30"/>
    </row>
    <row r="2755" ht="12.75">
      <c r="I2755" s="30"/>
    </row>
    <row r="2756" ht="12.75">
      <c r="I2756" s="30"/>
    </row>
    <row r="2757" ht="12.75">
      <c r="I2757" s="30"/>
    </row>
    <row r="2758" ht="12.75">
      <c r="I2758" s="30"/>
    </row>
    <row r="2759" ht="12.75">
      <c r="I2759" s="30"/>
    </row>
    <row r="2760" ht="12.75">
      <c r="I2760" s="30"/>
    </row>
    <row r="2761" ht="12.75">
      <c r="I2761" s="30"/>
    </row>
    <row r="2762" ht="12.75">
      <c r="I2762" s="30"/>
    </row>
    <row r="2763" ht="12.75">
      <c r="I2763" s="30"/>
    </row>
    <row r="2764" ht="12.75">
      <c r="I2764" s="30"/>
    </row>
    <row r="2765" ht="12.75">
      <c r="I2765" s="30"/>
    </row>
    <row r="2766" ht="12.75">
      <c r="I2766" s="30"/>
    </row>
    <row r="2767" ht="12.75">
      <c r="I2767" s="30"/>
    </row>
    <row r="2768" ht="12.75">
      <c r="I2768" s="30"/>
    </row>
    <row r="2769" ht="12.75">
      <c r="I2769" s="30"/>
    </row>
    <row r="2770" ht="12.75">
      <c r="I2770" s="30"/>
    </row>
    <row r="2771" ht="12.75">
      <c r="I2771" s="30"/>
    </row>
    <row r="2772" ht="12.75">
      <c r="I2772" s="30"/>
    </row>
    <row r="2773" ht="12.75">
      <c r="I2773" s="30"/>
    </row>
    <row r="2774" ht="12.75">
      <c r="I2774" s="30"/>
    </row>
    <row r="2775" ht="12.75">
      <c r="I2775" s="30"/>
    </row>
    <row r="2776" ht="12.75">
      <c r="I2776" s="30"/>
    </row>
    <row r="2777" ht="12.75">
      <c r="I2777" s="30"/>
    </row>
    <row r="2778" ht="12.75">
      <c r="I2778" s="30"/>
    </row>
    <row r="2779" ht="12.75">
      <c r="I2779" s="30"/>
    </row>
    <row r="2780" ht="12.75">
      <c r="I2780" s="30"/>
    </row>
    <row r="2781" ht="12.75">
      <c r="I2781" s="30"/>
    </row>
    <row r="2782" ht="12.75">
      <c r="I2782" s="30"/>
    </row>
    <row r="2783" ht="12.75">
      <c r="I2783" s="30"/>
    </row>
    <row r="2784" ht="12.75">
      <c r="I2784" s="30"/>
    </row>
    <row r="2785" ht="12.75">
      <c r="I2785" s="30"/>
    </row>
    <row r="2786" ht="12.75">
      <c r="I2786" s="30"/>
    </row>
    <row r="2787" ht="12.75">
      <c r="I2787" s="30"/>
    </row>
    <row r="2788" ht="12.75">
      <c r="I2788" s="30"/>
    </row>
    <row r="2789" ht="12.75">
      <c r="I2789" s="30"/>
    </row>
    <row r="2790" ht="12.75">
      <c r="I2790" s="30"/>
    </row>
    <row r="2791" ht="12.75">
      <c r="I2791" s="30"/>
    </row>
    <row r="2792" ht="12.75">
      <c r="I2792" s="30"/>
    </row>
    <row r="2793" ht="12.75">
      <c r="I2793" s="30"/>
    </row>
    <row r="2794" ht="12.75">
      <c r="I2794" s="30"/>
    </row>
    <row r="2795" ht="12.75">
      <c r="I2795" s="30"/>
    </row>
    <row r="2796" ht="12.75">
      <c r="I2796" s="30"/>
    </row>
    <row r="2797" ht="12.75">
      <c r="I2797" s="30"/>
    </row>
    <row r="2798" ht="12.75">
      <c r="I2798" s="30"/>
    </row>
    <row r="2799" ht="12.75">
      <c r="I2799" s="30"/>
    </row>
    <row r="2800" ht="12.75">
      <c r="I2800" s="30"/>
    </row>
    <row r="2801" ht="12.75">
      <c r="I2801" s="30"/>
    </row>
    <row r="2802" ht="12.75">
      <c r="I2802" s="30"/>
    </row>
    <row r="2803" ht="12.75">
      <c r="I2803" s="30"/>
    </row>
    <row r="2804" ht="12.75">
      <c r="I2804" s="30"/>
    </row>
    <row r="2805" ht="12.75">
      <c r="I2805" s="30"/>
    </row>
    <row r="2806" ht="12.75">
      <c r="I2806" s="30"/>
    </row>
    <row r="2807" ht="12.75">
      <c r="I2807" s="30"/>
    </row>
    <row r="2808" ht="12.75">
      <c r="I2808" s="30"/>
    </row>
    <row r="2809" ht="12.75">
      <c r="I2809" s="30"/>
    </row>
    <row r="2810" ht="12.75">
      <c r="I2810" s="30"/>
    </row>
    <row r="2811" ht="12.75">
      <c r="I2811" s="30"/>
    </row>
    <row r="2812" ht="12.75">
      <c r="I2812" s="30"/>
    </row>
    <row r="2813" ht="12.75">
      <c r="I2813" s="30"/>
    </row>
    <row r="2814" ht="12.75">
      <c r="I2814" s="30"/>
    </row>
    <row r="2815" ht="12.75">
      <c r="I2815" s="30"/>
    </row>
    <row r="2816" ht="12.75">
      <c r="I2816" s="30"/>
    </row>
    <row r="2817" ht="12.75">
      <c r="I2817" s="30"/>
    </row>
    <row r="2818" ht="12.75">
      <c r="I2818" s="30"/>
    </row>
    <row r="2819" ht="12.75">
      <c r="I2819" s="30"/>
    </row>
    <row r="2820" ht="12.75">
      <c r="I2820" s="30"/>
    </row>
    <row r="2821" ht="12.75">
      <c r="I2821" s="30"/>
    </row>
    <row r="2822" ht="12.75">
      <c r="I2822" s="30"/>
    </row>
    <row r="2823" ht="12.75">
      <c r="I2823" s="30"/>
    </row>
    <row r="2824" ht="12.75">
      <c r="I2824" s="30"/>
    </row>
    <row r="2825" ht="12.75">
      <c r="I2825" s="30"/>
    </row>
    <row r="2826" ht="12.75">
      <c r="I2826" s="30"/>
    </row>
    <row r="2827" ht="12.75">
      <c r="I2827" s="30"/>
    </row>
    <row r="2828" ht="12.75">
      <c r="I2828" s="30"/>
    </row>
    <row r="2829" ht="12.75">
      <c r="I2829" s="30"/>
    </row>
    <row r="2830" ht="12.75">
      <c r="I2830" s="30"/>
    </row>
    <row r="2831" ht="12.75">
      <c r="I2831" s="30"/>
    </row>
    <row r="2832" ht="12.75">
      <c r="I2832" s="30"/>
    </row>
    <row r="2833" ht="12.75">
      <c r="I2833" s="30"/>
    </row>
    <row r="2834" ht="12.75">
      <c r="I2834" s="30"/>
    </row>
    <row r="2835" ht="12.75">
      <c r="I2835" s="30"/>
    </row>
    <row r="2836" ht="12.75">
      <c r="I2836" s="30"/>
    </row>
    <row r="2837" ht="12.75">
      <c r="I2837" s="30"/>
    </row>
    <row r="2838" ht="12.75">
      <c r="I2838" s="30"/>
    </row>
    <row r="2839" ht="12.75">
      <c r="I2839" s="30"/>
    </row>
    <row r="2840" ht="12.75">
      <c r="I2840" s="30"/>
    </row>
    <row r="2841" ht="12.75">
      <c r="I2841" s="30"/>
    </row>
    <row r="2842" ht="12.75">
      <c r="I2842" s="30"/>
    </row>
    <row r="2843" ht="12.75">
      <c r="I2843" s="30"/>
    </row>
    <row r="2844" ht="12.75">
      <c r="I2844" s="30"/>
    </row>
    <row r="2845" ht="12.75">
      <c r="I2845" s="30"/>
    </row>
    <row r="2846" ht="12.75">
      <c r="I2846" s="30"/>
    </row>
    <row r="2847" ht="12.75">
      <c r="I2847" s="30"/>
    </row>
    <row r="2848" ht="12.75">
      <c r="I2848" s="30"/>
    </row>
    <row r="2849" ht="12.75">
      <c r="I2849" s="30"/>
    </row>
    <row r="2850" ht="12.75">
      <c r="I2850" s="30"/>
    </row>
    <row r="2851" ht="12.75">
      <c r="I2851" s="30"/>
    </row>
    <row r="2852" ht="12.75">
      <c r="I2852" s="30"/>
    </row>
    <row r="2853" ht="12.75">
      <c r="I2853" s="30"/>
    </row>
    <row r="2854" ht="12.75">
      <c r="I2854" s="30"/>
    </row>
    <row r="2855" ht="12.75">
      <c r="I2855" s="30"/>
    </row>
    <row r="2856" ht="12.75">
      <c r="I2856" s="30"/>
    </row>
    <row r="2857" ht="12.75">
      <c r="I2857" s="30"/>
    </row>
    <row r="2858" ht="12.75">
      <c r="I2858" s="30"/>
    </row>
    <row r="2859" ht="12.75">
      <c r="I2859" s="30"/>
    </row>
    <row r="2860" ht="12.75">
      <c r="I2860" s="30"/>
    </row>
    <row r="2861" ht="12.75">
      <c r="I2861" s="30"/>
    </row>
    <row r="2862" ht="12.75">
      <c r="I2862" s="30"/>
    </row>
    <row r="2863" ht="12.75">
      <c r="I2863" s="30"/>
    </row>
    <row r="2864" ht="12.75">
      <c r="I2864" s="30"/>
    </row>
    <row r="2865" ht="12.75">
      <c r="I2865" s="30"/>
    </row>
    <row r="2866" ht="12.75">
      <c r="I2866" s="30"/>
    </row>
    <row r="2867" ht="12.75">
      <c r="I2867" s="30"/>
    </row>
    <row r="2868" ht="12.75">
      <c r="I2868" s="30"/>
    </row>
    <row r="2869" ht="12.75">
      <c r="I2869" s="30"/>
    </row>
    <row r="2870" ht="12.75">
      <c r="I2870" s="30"/>
    </row>
    <row r="2871" ht="12.75">
      <c r="I2871" s="30"/>
    </row>
    <row r="2872" ht="12.75">
      <c r="I2872" s="30"/>
    </row>
    <row r="2873" ht="12.75">
      <c r="I2873" s="30"/>
    </row>
    <row r="2874" ht="12.75">
      <c r="I2874" s="30"/>
    </row>
    <row r="2875" ht="12.75">
      <c r="I2875" s="30"/>
    </row>
    <row r="2876" ht="12.75">
      <c r="I2876" s="30"/>
    </row>
    <row r="2877" ht="12.75">
      <c r="I2877" s="30"/>
    </row>
    <row r="2878" ht="12.75">
      <c r="I2878" s="30"/>
    </row>
    <row r="2879" ht="12.75">
      <c r="I2879" s="30"/>
    </row>
    <row r="2880" ht="12.75">
      <c r="I2880" s="30"/>
    </row>
    <row r="2881" ht="12.75">
      <c r="I2881" s="30"/>
    </row>
    <row r="2882" ht="12.75">
      <c r="I2882" s="30"/>
    </row>
    <row r="2883" ht="12.75">
      <c r="I2883" s="30"/>
    </row>
    <row r="2884" ht="12.75">
      <c r="I2884" s="30"/>
    </row>
    <row r="2885" ht="12.75">
      <c r="I2885" s="30"/>
    </row>
    <row r="2886" ht="12.75">
      <c r="I2886" s="30"/>
    </row>
    <row r="2887" ht="12.75">
      <c r="I2887" s="30"/>
    </row>
    <row r="2888" ht="12.75">
      <c r="I2888" s="30"/>
    </row>
    <row r="2889" ht="12.75">
      <c r="I2889" s="30"/>
    </row>
    <row r="2890" ht="12.75">
      <c r="I2890" s="30"/>
    </row>
    <row r="2891" ht="12.75">
      <c r="I2891" s="30"/>
    </row>
    <row r="2892" ht="12.75">
      <c r="I2892" s="30"/>
    </row>
    <row r="2893" ht="12.75">
      <c r="I2893" s="30"/>
    </row>
    <row r="2894" ht="12.75">
      <c r="I2894" s="30"/>
    </row>
    <row r="2895" ht="12.75">
      <c r="I2895" s="30"/>
    </row>
    <row r="2896" ht="12.75">
      <c r="I2896" s="30"/>
    </row>
    <row r="2897" ht="12.75">
      <c r="I2897" s="30"/>
    </row>
    <row r="2898" ht="12.75">
      <c r="I2898" s="30"/>
    </row>
    <row r="2899" ht="12.75">
      <c r="I2899" s="30"/>
    </row>
    <row r="2900" ht="12.75">
      <c r="I2900" s="30"/>
    </row>
    <row r="2901" ht="12.75">
      <c r="I2901" s="30"/>
    </row>
    <row r="2902" ht="12.75">
      <c r="I2902" s="30"/>
    </row>
    <row r="2903" ht="12.75">
      <c r="I2903" s="30"/>
    </row>
    <row r="2904" ht="12.75">
      <c r="I2904" s="30"/>
    </row>
    <row r="2905" ht="12.75">
      <c r="I2905" s="30"/>
    </row>
    <row r="2906" ht="12.75">
      <c r="I2906" s="30"/>
    </row>
    <row r="2907" ht="12.75">
      <c r="I2907" s="30"/>
    </row>
    <row r="2908" ht="12.75">
      <c r="I2908" s="30"/>
    </row>
    <row r="2909" ht="12.75">
      <c r="I2909" s="30"/>
    </row>
    <row r="2910" ht="12.75">
      <c r="I2910" s="30"/>
    </row>
    <row r="2911" ht="12.75">
      <c r="I2911" s="30"/>
    </row>
    <row r="2912" ht="12.75">
      <c r="I2912" s="30"/>
    </row>
    <row r="2913" ht="12.75">
      <c r="I2913" s="30"/>
    </row>
    <row r="2914" ht="12.75">
      <c r="I2914" s="30"/>
    </row>
    <row r="2915" ht="12.75">
      <c r="I2915" s="30"/>
    </row>
    <row r="2916" ht="12.75">
      <c r="I2916" s="30"/>
    </row>
    <row r="2917" ht="12.75">
      <c r="I2917" s="30"/>
    </row>
    <row r="2918" ht="12.75">
      <c r="I2918" s="30"/>
    </row>
    <row r="2919" ht="12.75">
      <c r="I2919" s="30"/>
    </row>
    <row r="2920" ht="12.75">
      <c r="I2920" s="30"/>
    </row>
    <row r="2921" ht="12.75">
      <c r="I2921" s="30"/>
    </row>
    <row r="2922" ht="12.75">
      <c r="I2922" s="30"/>
    </row>
    <row r="2923" ht="12.75">
      <c r="I2923" s="30"/>
    </row>
    <row r="2924" ht="12.75">
      <c r="I2924" s="30"/>
    </row>
    <row r="2925" ht="12.75">
      <c r="I2925" s="30"/>
    </row>
    <row r="2926" ht="12.75">
      <c r="I2926" s="30"/>
    </row>
    <row r="2927" ht="12.75">
      <c r="I2927" s="30"/>
    </row>
    <row r="2928" ht="12.75">
      <c r="I2928" s="30"/>
    </row>
    <row r="2929" ht="12.75">
      <c r="I2929" s="30"/>
    </row>
    <row r="2930" ht="12.75">
      <c r="I2930" s="30"/>
    </row>
    <row r="2931" ht="12.75">
      <c r="I2931" s="30"/>
    </row>
    <row r="2932" ht="12.75">
      <c r="I2932" s="30"/>
    </row>
    <row r="2933" ht="12.75">
      <c r="I2933" s="30"/>
    </row>
    <row r="2934" ht="12.75">
      <c r="I2934" s="30"/>
    </row>
    <row r="2935" ht="12.75">
      <c r="I2935" s="30"/>
    </row>
    <row r="2936" ht="12.75">
      <c r="I2936" s="30"/>
    </row>
    <row r="2937" ht="12.75">
      <c r="I2937" s="30"/>
    </row>
    <row r="2938" ht="12.75">
      <c r="I2938" s="30"/>
    </row>
    <row r="2939" ht="12.75">
      <c r="I2939" s="30"/>
    </row>
    <row r="2940" ht="12.75">
      <c r="I2940" s="30"/>
    </row>
    <row r="2941" ht="12.75">
      <c r="I2941" s="30"/>
    </row>
    <row r="2942" ht="12.75">
      <c r="I2942" s="30"/>
    </row>
    <row r="2943" ht="12.75">
      <c r="I2943" s="30"/>
    </row>
    <row r="2944" ht="12.75">
      <c r="I2944" s="30"/>
    </row>
    <row r="2945" ht="12.75">
      <c r="I2945" s="30"/>
    </row>
    <row r="2946" ht="12.75">
      <c r="I2946" s="30"/>
    </row>
    <row r="2947" ht="12.75">
      <c r="I2947" s="30"/>
    </row>
    <row r="2948" ht="12.75">
      <c r="I2948" s="30"/>
    </row>
    <row r="2949" ht="12.75">
      <c r="I2949" s="30"/>
    </row>
    <row r="2950" ht="12.75">
      <c r="I2950" s="30"/>
    </row>
    <row r="2951" ht="12.75">
      <c r="I2951" s="30"/>
    </row>
    <row r="2952" ht="12.75">
      <c r="I2952" s="30"/>
    </row>
    <row r="2953" ht="12.75">
      <c r="I2953" s="30"/>
    </row>
    <row r="2954" ht="12.75">
      <c r="I2954" s="30"/>
    </row>
    <row r="2955" ht="12.75">
      <c r="I2955" s="30"/>
    </row>
    <row r="2956" ht="12.75">
      <c r="I2956" s="30"/>
    </row>
    <row r="2957" ht="12.75">
      <c r="I2957" s="30"/>
    </row>
    <row r="2958" ht="12.75">
      <c r="I2958" s="30"/>
    </row>
    <row r="2959" ht="12.75">
      <c r="I2959" s="30"/>
    </row>
    <row r="2960" ht="12.75">
      <c r="I2960" s="30"/>
    </row>
    <row r="2961" ht="12.75">
      <c r="I2961" s="30"/>
    </row>
    <row r="2962" ht="12.75">
      <c r="I2962" s="30"/>
    </row>
    <row r="2963" ht="12.75">
      <c r="I2963" s="30"/>
    </row>
    <row r="2964" ht="12.75">
      <c r="I2964" s="30"/>
    </row>
    <row r="2965" ht="12.75">
      <c r="I2965" s="30"/>
    </row>
    <row r="2966" ht="12.75">
      <c r="I2966" s="30"/>
    </row>
    <row r="2967" ht="12.75">
      <c r="I2967" s="30"/>
    </row>
    <row r="2968" ht="12.75">
      <c r="I2968" s="30"/>
    </row>
    <row r="2969" ht="12.75">
      <c r="I2969" s="30"/>
    </row>
    <row r="2970" ht="12.75">
      <c r="I2970" s="30"/>
    </row>
    <row r="2971" ht="12.75">
      <c r="I2971" s="30"/>
    </row>
    <row r="2972" ht="12.75">
      <c r="I2972" s="30"/>
    </row>
    <row r="2973" ht="12.75">
      <c r="I2973" s="30"/>
    </row>
    <row r="2974" ht="12.75">
      <c r="I2974" s="30"/>
    </row>
    <row r="2975" ht="12.75">
      <c r="I2975" s="30"/>
    </row>
    <row r="2976" ht="12.75">
      <c r="I2976" s="30"/>
    </row>
    <row r="2977" ht="12.75">
      <c r="I2977" s="30"/>
    </row>
    <row r="2978" ht="12.75">
      <c r="I2978" s="30"/>
    </row>
    <row r="2979" ht="12.75">
      <c r="I2979" s="30"/>
    </row>
    <row r="2980" ht="12.75">
      <c r="I2980" s="30"/>
    </row>
    <row r="2981" ht="12.75">
      <c r="I2981" s="30"/>
    </row>
    <row r="2982" ht="12.75">
      <c r="I2982" s="30"/>
    </row>
    <row r="2983" ht="12.75">
      <c r="I2983" s="30"/>
    </row>
    <row r="2984" ht="12.75">
      <c r="I2984" s="30"/>
    </row>
    <row r="2985" ht="12.75">
      <c r="I2985" s="30"/>
    </row>
    <row r="2986" ht="12.75">
      <c r="I2986" s="30"/>
    </row>
    <row r="2987" ht="12.75">
      <c r="I2987" s="30"/>
    </row>
    <row r="2988" ht="12.75">
      <c r="I2988" s="30"/>
    </row>
    <row r="2989" ht="12.75">
      <c r="I2989" s="30"/>
    </row>
    <row r="2990" ht="12.75">
      <c r="I2990" s="30"/>
    </row>
    <row r="2991" ht="12.75">
      <c r="I2991" s="30"/>
    </row>
    <row r="2992" ht="12.75">
      <c r="I2992" s="30"/>
    </row>
    <row r="2993" ht="12.75">
      <c r="I2993" s="30"/>
    </row>
    <row r="2994" ht="12.75">
      <c r="I2994" s="30"/>
    </row>
    <row r="2995" ht="12.75">
      <c r="I2995" s="30"/>
    </row>
    <row r="2996" ht="12.75">
      <c r="I2996" s="30"/>
    </row>
    <row r="2997" ht="12.75">
      <c r="I2997" s="30"/>
    </row>
    <row r="2998" ht="12.75">
      <c r="I2998" s="30"/>
    </row>
    <row r="2999" ht="12.75">
      <c r="I2999" s="30"/>
    </row>
    <row r="3000" ht="12.75">
      <c r="I3000" s="30"/>
    </row>
    <row r="3001" ht="12.75">
      <c r="I3001" s="30"/>
    </row>
    <row r="3002" ht="12.75">
      <c r="I3002" s="30"/>
    </row>
    <row r="3003" ht="12.75">
      <c r="I3003" s="30"/>
    </row>
    <row r="3004" ht="12.75">
      <c r="I3004" s="30"/>
    </row>
    <row r="3005" ht="12.75">
      <c r="I3005" s="30"/>
    </row>
    <row r="3006" ht="12.75">
      <c r="I3006" s="30"/>
    </row>
    <row r="3007" ht="12.75">
      <c r="I3007" s="30"/>
    </row>
    <row r="3008" ht="12.75">
      <c r="I3008" s="30"/>
    </row>
    <row r="3009" ht="12.75">
      <c r="I3009" s="30"/>
    </row>
    <row r="3010" ht="12.75">
      <c r="I3010" s="30"/>
    </row>
    <row r="3011" ht="12.75">
      <c r="I3011" s="30"/>
    </row>
    <row r="3012" ht="12.75">
      <c r="I3012" s="30"/>
    </row>
    <row r="3013" ht="12.75">
      <c r="I3013" s="30"/>
    </row>
    <row r="3014" ht="12.75">
      <c r="I3014" s="30"/>
    </row>
    <row r="3015" ht="12.75">
      <c r="I3015" s="30"/>
    </row>
    <row r="3016" ht="12.75">
      <c r="I3016" s="30"/>
    </row>
    <row r="3017" ht="12.75">
      <c r="I3017" s="30"/>
    </row>
    <row r="3018" ht="12.75">
      <c r="I3018" s="30"/>
    </row>
    <row r="3019" ht="12.75">
      <c r="I3019" s="30"/>
    </row>
    <row r="3020" ht="12.75">
      <c r="I3020" s="30"/>
    </row>
    <row r="3021" ht="12.75">
      <c r="I3021" s="30"/>
    </row>
    <row r="3022" ht="12.75">
      <c r="I3022" s="30"/>
    </row>
    <row r="3023" ht="12.75">
      <c r="I3023" s="30"/>
    </row>
    <row r="3024" ht="12.75">
      <c r="I3024" s="30"/>
    </row>
    <row r="3025" ht="12.75">
      <c r="I3025" s="30"/>
    </row>
    <row r="3026" ht="12.75">
      <c r="I3026" s="30"/>
    </row>
    <row r="3027" ht="12.75">
      <c r="I3027" s="30"/>
    </row>
    <row r="3028" ht="12.75">
      <c r="I3028" s="30"/>
    </row>
    <row r="3029" ht="12.75">
      <c r="I3029" s="30"/>
    </row>
    <row r="3030" ht="12.75">
      <c r="I3030" s="30"/>
    </row>
    <row r="3031" ht="12.75">
      <c r="I3031" s="30"/>
    </row>
    <row r="3032" ht="12.75">
      <c r="I3032" s="30"/>
    </row>
    <row r="3033" ht="12.75">
      <c r="I3033" s="30"/>
    </row>
    <row r="3034" ht="12.75">
      <c r="I3034" s="30"/>
    </row>
    <row r="3035" ht="12.75">
      <c r="I3035" s="30"/>
    </row>
    <row r="3036" ht="12.75">
      <c r="I3036" s="30"/>
    </row>
    <row r="3037" ht="12.75">
      <c r="I3037" s="30"/>
    </row>
    <row r="3038" ht="12.75">
      <c r="I3038" s="30"/>
    </row>
    <row r="3039" ht="12.75">
      <c r="I3039" s="30"/>
    </row>
    <row r="3040" ht="12.75">
      <c r="I3040" s="30"/>
    </row>
    <row r="3041" ht="12.75">
      <c r="I3041" s="30"/>
    </row>
    <row r="3042" ht="12.75">
      <c r="I3042" s="30"/>
    </row>
    <row r="3043" ht="12.75">
      <c r="I3043" s="30"/>
    </row>
    <row r="3044" ht="12.75">
      <c r="I3044" s="30"/>
    </row>
    <row r="3045" ht="12.75">
      <c r="I3045" s="30"/>
    </row>
    <row r="3046" ht="12.75">
      <c r="I3046" s="30"/>
    </row>
    <row r="3047" ht="12.75">
      <c r="I3047" s="30"/>
    </row>
    <row r="3048" ht="12.75">
      <c r="I3048" s="30"/>
    </row>
    <row r="3049" ht="12.75">
      <c r="I3049" s="30"/>
    </row>
    <row r="3050" ht="12.75">
      <c r="I3050" s="30"/>
    </row>
    <row r="3051" ht="12.75">
      <c r="I3051" s="30"/>
    </row>
    <row r="3052" ht="12.75">
      <c r="I3052" s="30"/>
    </row>
    <row r="3053" ht="12.75">
      <c r="I3053" s="30"/>
    </row>
    <row r="3054" ht="12.75">
      <c r="I3054" s="30"/>
    </row>
    <row r="3055" ht="12.75">
      <c r="I3055" s="30"/>
    </row>
    <row r="3056" ht="12.75">
      <c r="I3056" s="30"/>
    </row>
    <row r="3057" ht="12.75">
      <c r="I3057" s="30"/>
    </row>
    <row r="3058" ht="12.75">
      <c r="I3058" s="30"/>
    </row>
    <row r="3059" ht="12.75">
      <c r="I3059" s="30"/>
    </row>
    <row r="3060" ht="12.75">
      <c r="I3060" s="30"/>
    </row>
    <row r="3061" ht="12.75">
      <c r="I3061" s="30"/>
    </row>
    <row r="3062" ht="12.75">
      <c r="I3062" s="30"/>
    </row>
    <row r="3063" ht="12.75">
      <c r="I3063" s="30"/>
    </row>
    <row r="3064" ht="12.75">
      <c r="I3064" s="30"/>
    </row>
    <row r="3065" ht="12.75">
      <c r="I3065" s="30"/>
    </row>
    <row r="3066" ht="12.75">
      <c r="I3066" s="30"/>
    </row>
    <row r="3067" ht="12.75">
      <c r="I3067" s="30"/>
    </row>
    <row r="3068" ht="12.75">
      <c r="I3068" s="30"/>
    </row>
    <row r="3069" ht="12.75">
      <c r="I3069" s="30"/>
    </row>
    <row r="3070" ht="12.75">
      <c r="I3070" s="30"/>
    </row>
    <row r="3071" ht="12.75">
      <c r="I3071" s="30"/>
    </row>
    <row r="3072" ht="12.75">
      <c r="I3072" s="30"/>
    </row>
    <row r="3073" ht="12.75">
      <c r="I3073" s="30"/>
    </row>
    <row r="3074" ht="12.75">
      <c r="I3074" s="30"/>
    </row>
    <row r="3075" ht="12.75">
      <c r="I3075" s="30"/>
    </row>
    <row r="3076" ht="12.75">
      <c r="I3076" s="30"/>
    </row>
    <row r="3077" ht="12.75">
      <c r="I3077" s="30"/>
    </row>
    <row r="3078" ht="12.75">
      <c r="I3078" s="30"/>
    </row>
    <row r="3079" ht="12.75">
      <c r="I3079" s="30"/>
    </row>
    <row r="3080" ht="12.75">
      <c r="I3080" s="30"/>
    </row>
    <row r="3081" ht="12.75">
      <c r="I3081" s="30"/>
    </row>
    <row r="3082" ht="12.75">
      <c r="I3082" s="30"/>
    </row>
    <row r="3083" ht="12.75">
      <c r="I3083" s="30"/>
    </row>
    <row r="3084" ht="12.75">
      <c r="I3084" s="30"/>
    </row>
    <row r="3085" ht="12.75">
      <c r="I3085" s="30"/>
    </row>
    <row r="3086" ht="12.75">
      <c r="I3086" s="30"/>
    </row>
    <row r="3087" ht="12.75">
      <c r="I3087" s="30"/>
    </row>
    <row r="3088" ht="12.75">
      <c r="I3088" s="30"/>
    </row>
    <row r="3089" ht="12.75">
      <c r="I3089" s="30"/>
    </row>
    <row r="3090" ht="12.75">
      <c r="I3090" s="30"/>
    </row>
    <row r="3091" ht="12.75">
      <c r="I3091" s="30"/>
    </row>
    <row r="3092" ht="12.75">
      <c r="I3092" s="30"/>
    </row>
    <row r="3093" ht="12.75">
      <c r="I3093" s="30"/>
    </row>
    <row r="3094" ht="12.75">
      <c r="I3094" s="30"/>
    </row>
    <row r="3095" ht="12.75">
      <c r="I3095" s="30"/>
    </row>
    <row r="3096" ht="12.75">
      <c r="I3096" s="30"/>
    </row>
    <row r="3097" ht="12.75">
      <c r="I3097" s="30"/>
    </row>
    <row r="3098" ht="12.75">
      <c r="I3098" s="30"/>
    </row>
    <row r="3099" ht="12.75">
      <c r="I3099" s="30"/>
    </row>
    <row r="3100" ht="12.75">
      <c r="I3100" s="30"/>
    </row>
    <row r="3101" ht="12.75">
      <c r="I3101" s="30"/>
    </row>
    <row r="3102" ht="12.75">
      <c r="I3102" s="30"/>
    </row>
    <row r="3103" ht="12.75">
      <c r="I3103" s="30"/>
    </row>
    <row r="3104" ht="12.75">
      <c r="I3104" s="30"/>
    </row>
    <row r="3105" ht="12.75">
      <c r="I3105" s="30"/>
    </row>
    <row r="3106" ht="12.75">
      <c r="I3106" s="30"/>
    </row>
    <row r="3107" ht="12.75">
      <c r="I3107" s="30"/>
    </row>
    <row r="3108" ht="12.75">
      <c r="I3108" s="30"/>
    </row>
    <row r="3109" ht="12.75">
      <c r="I3109" s="30"/>
    </row>
    <row r="3110" ht="12.75">
      <c r="I3110" s="30"/>
    </row>
    <row r="3111" ht="12.75">
      <c r="I3111" s="30"/>
    </row>
    <row r="3112" ht="12.75">
      <c r="I3112" s="30"/>
    </row>
    <row r="3113" ht="12.75">
      <c r="I3113" s="30"/>
    </row>
    <row r="3114" ht="12.75">
      <c r="I3114" s="30"/>
    </row>
    <row r="3115" ht="12.75">
      <c r="I3115" s="30"/>
    </row>
    <row r="3116" ht="12.75">
      <c r="I3116" s="30"/>
    </row>
    <row r="3117" ht="12.75">
      <c r="I3117" s="30"/>
    </row>
    <row r="3118" ht="12.75">
      <c r="I3118" s="30"/>
    </row>
    <row r="3119" ht="12.75">
      <c r="I3119" s="30"/>
    </row>
    <row r="3120" ht="12.75">
      <c r="I3120" s="30"/>
    </row>
    <row r="3121" ht="12.75">
      <c r="I3121" s="30"/>
    </row>
    <row r="3122" ht="12.75">
      <c r="I3122" s="30"/>
    </row>
    <row r="3123" ht="12.75">
      <c r="I3123" s="30"/>
    </row>
    <row r="3124" ht="12.75">
      <c r="I3124" s="30"/>
    </row>
    <row r="3125" ht="12.75">
      <c r="I3125" s="30"/>
    </row>
    <row r="3126" ht="12.75">
      <c r="I3126" s="30"/>
    </row>
    <row r="3127" ht="12.75">
      <c r="I3127" s="30"/>
    </row>
    <row r="3128" ht="12.75">
      <c r="I3128" s="30"/>
    </row>
    <row r="3129" ht="12.75">
      <c r="I3129" s="30"/>
    </row>
    <row r="3130" ht="12.75">
      <c r="I3130" s="30"/>
    </row>
    <row r="3131" ht="12.75">
      <c r="I3131" s="30"/>
    </row>
    <row r="3132" ht="12.75">
      <c r="I3132" s="30"/>
    </row>
    <row r="3133" ht="12.75">
      <c r="I3133" s="30"/>
    </row>
    <row r="3134" ht="12.75">
      <c r="I3134" s="30"/>
    </row>
    <row r="3135" ht="12.75">
      <c r="I3135" s="30"/>
    </row>
    <row r="3136" ht="12.75">
      <c r="I3136" s="30"/>
    </row>
    <row r="3137" ht="12.75">
      <c r="I3137" s="30"/>
    </row>
    <row r="3138" ht="12.75">
      <c r="I3138" s="30"/>
    </row>
    <row r="3139" ht="12.75">
      <c r="I3139" s="30"/>
    </row>
    <row r="3140" ht="12.75">
      <c r="I3140" s="30"/>
    </row>
    <row r="3141" ht="12.75">
      <c r="I3141" s="30"/>
    </row>
    <row r="3142" ht="12.75">
      <c r="I3142" s="30"/>
    </row>
    <row r="3143" ht="12.75">
      <c r="I3143" s="30"/>
    </row>
    <row r="3144" ht="12.75">
      <c r="I3144" s="30"/>
    </row>
    <row r="3145" ht="12.75">
      <c r="I3145" s="30"/>
    </row>
    <row r="3146" ht="12.75">
      <c r="I3146" s="30"/>
    </row>
    <row r="3147" ht="12.75">
      <c r="I3147" s="30"/>
    </row>
    <row r="3148" ht="12.75">
      <c r="I3148" s="30"/>
    </row>
    <row r="3149" ht="12.75">
      <c r="I3149" s="30"/>
    </row>
    <row r="3150" ht="12.75">
      <c r="I3150" s="30"/>
    </row>
    <row r="3151" ht="12.75">
      <c r="I3151" s="30"/>
    </row>
    <row r="3152" ht="12.75">
      <c r="I3152" s="30"/>
    </row>
    <row r="3153" ht="12.75">
      <c r="I3153" s="30"/>
    </row>
    <row r="3154" ht="12.75">
      <c r="I3154" s="30"/>
    </row>
    <row r="3155" ht="12.75">
      <c r="I3155" s="30"/>
    </row>
    <row r="3156" ht="12.75">
      <c r="I3156" s="30"/>
    </row>
    <row r="3157" ht="12.75">
      <c r="I3157" s="30"/>
    </row>
    <row r="3158" ht="12.75">
      <c r="I3158" s="30"/>
    </row>
    <row r="3159" ht="12.75">
      <c r="I3159" s="30"/>
    </row>
    <row r="3160" ht="12.75">
      <c r="I3160" s="30"/>
    </row>
    <row r="3161" ht="12.75">
      <c r="I3161" s="30"/>
    </row>
    <row r="3162" ht="12.75">
      <c r="I3162" s="30"/>
    </row>
    <row r="3163" ht="12.75">
      <c r="I3163" s="30"/>
    </row>
    <row r="3164" ht="12.75">
      <c r="I3164" s="30"/>
    </row>
    <row r="3165" ht="12.75">
      <c r="I3165" s="30"/>
    </row>
    <row r="3166" ht="12.75">
      <c r="I3166" s="30"/>
    </row>
    <row r="3167" ht="12.75">
      <c r="I3167" s="30"/>
    </row>
    <row r="3168" ht="12.75">
      <c r="I3168" s="30"/>
    </row>
    <row r="3169" ht="12.75">
      <c r="I3169" s="30"/>
    </row>
    <row r="3170" ht="12.75">
      <c r="I3170" s="30"/>
    </row>
    <row r="3171" ht="12.75">
      <c r="I3171" s="30"/>
    </row>
    <row r="3172" ht="12.75">
      <c r="I3172" s="30"/>
    </row>
    <row r="3173" ht="12.75">
      <c r="I3173" s="30"/>
    </row>
    <row r="3174" ht="12.75">
      <c r="I3174" s="30"/>
    </row>
    <row r="3175" ht="12.75">
      <c r="I3175" s="30"/>
    </row>
    <row r="3176" ht="12.75">
      <c r="I3176" s="30"/>
    </row>
    <row r="3177" ht="12.75">
      <c r="I3177" s="30"/>
    </row>
    <row r="3178" ht="12.75">
      <c r="I3178" s="30"/>
    </row>
    <row r="3179" ht="12.75">
      <c r="I3179" s="30"/>
    </row>
    <row r="3180" ht="12.75">
      <c r="I3180" s="30"/>
    </row>
    <row r="3181" ht="12.75">
      <c r="I3181" s="30"/>
    </row>
    <row r="3182" ht="12.75">
      <c r="I3182" s="30"/>
    </row>
    <row r="3183" ht="12.75">
      <c r="I3183" s="30"/>
    </row>
    <row r="3184" ht="12.75">
      <c r="I3184" s="30"/>
    </row>
    <row r="3185" ht="12.75">
      <c r="I3185" s="30"/>
    </row>
    <row r="3186" ht="12.75">
      <c r="I3186" s="30"/>
    </row>
    <row r="3187" ht="12.75">
      <c r="I3187" s="30"/>
    </row>
    <row r="3188" ht="12.75">
      <c r="I3188" s="30"/>
    </row>
    <row r="3189" ht="12.75">
      <c r="I3189" s="30"/>
    </row>
    <row r="3190" ht="12.75">
      <c r="I3190" s="30"/>
    </row>
    <row r="3191" ht="12.75">
      <c r="I3191" s="30"/>
    </row>
    <row r="3192" ht="12.75">
      <c r="I3192" s="30"/>
    </row>
    <row r="3193" ht="12.75">
      <c r="I3193" s="30"/>
    </row>
    <row r="3194" ht="12.75">
      <c r="I3194" s="30"/>
    </row>
    <row r="3195" ht="12.75">
      <c r="I3195" s="30"/>
    </row>
    <row r="3196" ht="12.75">
      <c r="I3196" s="30"/>
    </row>
    <row r="3197" ht="12.75">
      <c r="I3197" s="30"/>
    </row>
    <row r="3198" ht="12.75">
      <c r="I3198" s="30"/>
    </row>
    <row r="3199" ht="12.75">
      <c r="I3199" s="30"/>
    </row>
    <row r="3200" ht="12.75">
      <c r="I3200" s="30"/>
    </row>
    <row r="3201" ht="12.75">
      <c r="I3201" s="30"/>
    </row>
    <row r="3202" ht="12.75">
      <c r="I3202" s="30"/>
    </row>
    <row r="3203" ht="12.75">
      <c r="I3203" s="30"/>
    </row>
    <row r="3204" ht="12.75">
      <c r="I3204" s="30"/>
    </row>
    <row r="3205" ht="12.75">
      <c r="I3205" s="30"/>
    </row>
    <row r="3206" ht="12.75">
      <c r="I3206" s="30"/>
    </row>
    <row r="3207" ht="12.75">
      <c r="I3207" s="30"/>
    </row>
    <row r="3208" ht="12.75">
      <c r="I3208" s="30"/>
    </row>
    <row r="3209" ht="12.75">
      <c r="I3209" s="30"/>
    </row>
    <row r="3210" ht="12.75">
      <c r="I3210" s="30"/>
    </row>
    <row r="3211" ht="12.75">
      <c r="I3211" s="30"/>
    </row>
    <row r="3212" ht="12.75">
      <c r="I3212" s="30"/>
    </row>
    <row r="3213" ht="12.75">
      <c r="I3213" s="30"/>
    </row>
    <row r="3214" ht="12.75">
      <c r="I3214" s="30"/>
    </row>
    <row r="3215" ht="12.75">
      <c r="I3215" s="30"/>
    </row>
    <row r="3216" ht="12.75">
      <c r="I3216" s="30"/>
    </row>
    <row r="3217" ht="12.75">
      <c r="I3217" s="30"/>
    </row>
    <row r="3218" ht="12.75">
      <c r="I3218" s="30"/>
    </row>
    <row r="3219" ht="12.75">
      <c r="I3219" s="30"/>
    </row>
    <row r="3220" ht="12.75">
      <c r="I3220" s="30"/>
    </row>
    <row r="3221" ht="12.75">
      <c r="I3221" s="30"/>
    </row>
    <row r="3222" ht="12.75">
      <c r="I3222" s="30"/>
    </row>
    <row r="3223" ht="12.75">
      <c r="I3223" s="30"/>
    </row>
    <row r="3224" ht="12.75">
      <c r="I3224" s="30"/>
    </row>
    <row r="3225" ht="12.75">
      <c r="I3225" s="30"/>
    </row>
    <row r="3226" ht="12.75">
      <c r="I3226" s="30"/>
    </row>
    <row r="3227" ht="12.75">
      <c r="I3227" s="30"/>
    </row>
    <row r="3228" ht="12.75">
      <c r="I3228" s="30"/>
    </row>
    <row r="3229" ht="12.75">
      <c r="I3229" s="30"/>
    </row>
    <row r="3230" ht="12.75">
      <c r="I3230" s="30"/>
    </row>
    <row r="3231" ht="12.75">
      <c r="I3231" s="30"/>
    </row>
    <row r="3232" ht="12.75">
      <c r="I3232" s="30"/>
    </row>
    <row r="3233" ht="12.75">
      <c r="I3233" s="30"/>
    </row>
    <row r="3234" ht="12.75">
      <c r="I3234" s="30"/>
    </row>
    <row r="3235" ht="12.75">
      <c r="I3235" s="30"/>
    </row>
    <row r="3236" ht="12.75">
      <c r="I3236" s="30"/>
    </row>
    <row r="3237" ht="12.75">
      <c r="I3237" s="30"/>
    </row>
    <row r="3238" ht="12.75">
      <c r="I3238" s="30"/>
    </row>
    <row r="3239" ht="12.75">
      <c r="I3239" s="30"/>
    </row>
    <row r="3240" ht="12.75">
      <c r="I3240" s="30"/>
    </row>
    <row r="3241" ht="12.75">
      <c r="I3241" s="30"/>
    </row>
    <row r="3242" ht="12.75">
      <c r="I3242" s="30"/>
    </row>
    <row r="3243" ht="12.75">
      <c r="I3243" s="30"/>
    </row>
    <row r="3244" ht="12.75">
      <c r="I3244" s="30"/>
    </row>
    <row r="3245" ht="12.75">
      <c r="I3245" s="30"/>
    </row>
    <row r="3246" ht="12.75">
      <c r="I3246" s="30"/>
    </row>
    <row r="3247" ht="12.75">
      <c r="I3247" s="30"/>
    </row>
    <row r="3248" ht="12.75">
      <c r="I3248" s="30"/>
    </row>
    <row r="3249" ht="12.75">
      <c r="I3249" s="30"/>
    </row>
    <row r="3250" ht="12.75">
      <c r="I3250" s="30"/>
    </row>
    <row r="3251" ht="12.75">
      <c r="I3251" s="30"/>
    </row>
    <row r="3252" ht="12.75">
      <c r="I3252" s="30"/>
    </row>
    <row r="3253" ht="12.75">
      <c r="I3253" s="30"/>
    </row>
    <row r="3254" ht="12.75">
      <c r="I3254" s="30"/>
    </row>
    <row r="3255" ht="12.75">
      <c r="I3255" s="30"/>
    </row>
    <row r="3256" ht="12.75">
      <c r="I3256" s="30"/>
    </row>
    <row r="3257" ht="12.75">
      <c r="I3257" s="30"/>
    </row>
    <row r="3258" ht="12.75">
      <c r="I3258" s="30"/>
    </row>
    <row r="3259" ht="12.75">
      <c r="I3259" s="30"/>
    </row>
    <row r="3260" ht="12.75">
      <c r="I3260" s="30"/>
    </row>
    <row r="3261" ht="12.75">
      <c r="I3261" s="30"/>
    </row>
    <row r="3262" ht="12.75">
      <c r="I3262" s="30"/>
    </row>
    <row r="3263" ht="12.75">
      <c r="I3263" s="30"/>
    </row>
    <row r="3264" ht="12.75">
      <c r="I3264" s="30"/>
    </row>
    <row r="3265" ht="12.75">
      <c r="I3265" s="30"/>
    </row>
    <row r="3266" ht="12.75">
      <c r="I3266" s="30"/>
    </row>
    <row r="3267" ht="12.75">
      <c r="I3267" s="30"/>
    </row>
    <row r="3268" ht="12.75">
      <c r="I3268" s="30"/>
    </row>
    <row r="3269" ht="12.75">
      <c r="I3269" s="30"/>
    </row>
    <row r="3270" ht="12.75">
      <c r="I3270" s="30"/>
    </row>
    <row r="3271" ht="12.75">
      <c r="I3271" s="30"/>
    </row>
    <row r="3272" ht="12.75">
      <c r="I3272" s="30"/>
    </row>
    <row r="3273" ht="12.75">
      <c r="I3273" s="30"/>
    </row>
    <row r="3274" ht="12.75">
      <c r="I3274" s="30"/>
    </row>
    <row r="3275" ht="12.75">
      <c r="I3275" s="30"/>
    </row>
    <row r="3276" ht="12.75">
      <c r="I3276" s="30"/>
    </row>
    <row r="3277" ht="12.75">
      <c r="I3277" s="30"/>
    </row>
    <row r="3278" ht="12.75">
      <c r="I3278" s="30"/>
    </row>
    <row r="3279" ht="12.75">
      <c r="I3279" s="30"/>
    </row>
    <row r="3280" ht="12.75">
      <c r="I3280" s="30"/>
    </row>
    <row r="3281" ht="12.75">
      <c r="I3281" s="30"/>
    </row>
    <row r="3282" ht="12.75">
      <c r="I3282" s="30"/>
    </row>
    <row r="3283" ht="12.75">
      <c r="I3283" s="30"/>
    </row>
    <row r="3284" ht="12.75">
      <c r="I3284" s="30"/>
    </row>
    <row r="3285" ht="12.75">
      <c r="I3285" s="30"/>
    </row>
    <row r="3286" ht="12.75">
      <c r="I3286" s="30"/>
    </row>
    <row r="3287" ht="12.75">
      <c r="I3287" s="30"/>
    </row>
    <row r="3288" ht="12.75">
      <c r="I3288" s="30"/>
    </row>
    <row r="3289" ht="12.75">
      <c r="I3289" s="30"/>
    </row>
    <row r="3290" ht="12.75">
      <c r="I3290" s="30"/>
    </row>
    <row r="3291" ht="12.75">
      <c r="I3291" s="30"/>
    </row>
    <row r="3292" ht="12.75">
      <c r="I3292" s="30"/>
    </row>
    <row r="3293" ht="12.75">
      <c r="I3293" s="30"/>
    </row>
    <row r="3294" ht="12.75">
      <c r="I3294" s="30"/>
    </row>
    <row r="3295" ht="12.75">
      <c r="I3295" s="30"/>
    </row>
    <row r="3296" ht="12.75">
      <c r="I3296" s="30"/>
    </row>
    <row r="3297" ht="12.75">
      <c r="I3297" s="30"/>
    </row>
    <row r="3298" ht="12.75">
      <c r="I3298" s="30"/>
    </row>
    <row r="3299" ht="12.75">
      <c r="I3299" s="30"/>
    </row>
    <row r="3300" ht="12.75">
      <c r="I3300" s="30"/>
    </row>
    <row r="3301" ht="12.75">
      <c r="I3301" s="30"/>
    </row>
    <row r="3302" ht="12.75">
      <c r="I3302" s="30"/>
    </row>
    <row r="3303" ht="12.75">
      <c r="I3303" s="30"/>
    </row>
    <row r="3304" ht="12.75">
      <c r="I3304" s="30"/>
    </row>
    <row r="3305" ht="12.75">
      <c r="I3305" s="30"/>
    </row>
    <row r="3306" ht="12.75">
      <c r="I3306" s="30"/>
    </row>
    <row r="3307" ht="12.75">
      <c r="I3307" s="30"/>
    </row>
    <row r="3308" ht="12.75">
      <c r="I3308" s="30"/>
    </row>
    <row r="3309" ht="12.75">
      <c r="I3309" s="30"/>
    </row>
    <row r="3310" ht="12.75">
      <c r="I3310" s="30"/>
    </row>
    <row r="3311" ht="12.75">
      <c r="I3311" s="30"/>
    </row>
    <row r="3312" ht="12.75">
      <c r="I3312" s="30"/>
    </row>
    <row r="3313" ht="12.75">
      <c r="I3313" s="30"/>
    </row>
    <row r="3314" ht="12.75">
      <c r="I3314" s="30"/>
    </row>
    <row r="3315" ht="12.75">
      <c r="I3315" s="30"/>
    </row>
    <row r="3316" ht="12.75">
      <c r="I3316" s="30"/>
    </row>
    <row r="3317" ht="12.75">
      <c r="I3317" s="30"/>
    </row>
    <row r="3318" ht="12.75">
      <c r="I3318" s="30"/>
    </row>
    <row r="3319" ht="12.75">
      <c r="I3319" s="30"/>
    </row>
    <row r="3320" ht="12.75">
      <c r="I3320" s="30"/>
    </row>
    <row r="3321" ht="12.75">
      <c r="I3321" s="30"/>
    </row>
    <row r="3322" ht="12.75">
      <c r="I3322" s="30"/>
    </row>
    <row r="3323" ht="12.75">
      <c r="I3323" s="30"/>
    </row>
    <row r="3324" ht="12.75">
      <c r="I3324" s="30"/>
    </row>
    <row r="3325" ht="12.75">
      <c r="I3325" s="30"/>
    </row>
    <row r="3326" ht="12.75">
      <c r="I3326" s="30"/>
    </row>
    <row r="3327" ht="12.75">
      <c r="I3327" s="30"/>
    </row>
    <row r="3328" ht="12.75">
      <c r="I3328" s="30"/>
    </row>
    <row r="3329" ht="12.75">
      <c r="I3329" s="30"/>
    </row>
    <row r="3330" ht="12.75">
      <c r="I3330" s="30"/>
    </row>
    <row r="3331" ht="12.75">
      <c r="I3331" s="30"/>
    </row>
    <row r="3332" ht="12.75">
      <c r="I3332" s="30"/>
    </row>
    <row r="3333" ht="12.75">
      <c r="I3333" s="30"/>
    </row>
    <row r="3334" ht="12.75">
      <c r="I3334" s="30"/>
    </row>
    <row r="3335" ht="12.75">
      <c r="I3335" s="30"/>
    </row>
    <row r="3336" ht="12.75">
      <c r="I3336" s="30"/>
    </row>
    <row r="3337" ht="12.75">
      <c r="I3337" s="30"/>
    </row>
    <row r="3338" ht="12.75">
      <c r="I3338" s="30"/>
    </row>
    <row r="3339" ht="12.75">
      <c r="I3339" s="30"/>
    </row>
    <row r="3340" ht="12.75">
      <c r="I3340" s="30"/>
    </row>
    <row r="3341" ht="12.75">
      <c r="I3341" s="30"/>
    </row>
    <row r="3342" ht="12.75">
      <c r="I3342" s="30"/>
    </row>
    <row r="3343" ht="12.75">
      <c r="I3343" s="30"/>
    </row>
    <row r="3344" ht="12.75">
      <c r="I3344" s="30"/>
    </row>
    <row r="3345" ht="12.75">
      <c r="I3345" s="30"/>
    </row>
    <row r="3346" ht="12.75">
      <c r="I3346" s="30"/>
    </row>
    <row r="3347" ht="12.75">
      <c r="I3347" s="30"/>
    </row>
    <row r="3348" ht="12.75">
      <c r="I3348" s="30"/>
    </row>
    <row r="3349" ht="12.75">
      <c r="I3349" s="30"/>
    </row>
    <row r="3350" ht="12.75">
      <c r="I3350" s="30"/>
    </row>
    <row r="3351" ht="12.75">
      <c r="I3351" s="30"/>
    </row>
    <row r="3352" ht="12.75">
      <c r="I3352" s="30"/>
    </row>
    <row r="3353" ht="12.75">
      <c r="I3353" s="30"/>
    </row>
    <row r="3354" ht="12.75">
      <c r="I3354" s="30"/>
    </row>
    <row r="3355" ht="12.75">
      <c r="I3355" s="30"/>
    </row>
    <row r="3356" ht="12.75">
      <c r="I3356" s="30"/>
    </row>
    <row r="3357" ht="12.75">
      <c r="I3357" s="30"/>
    </row>
    <row r="3358" ht="12.75">
      <c r="I3358" s="30"/>
    </row>
    <row r="3359" ht="12.75">
      <c r="I3359" s="30"/>
    </row>
    <row r="3360" ht="12.75">
      <c r="I3360" s="30"/>
    </row>
    <row r="3361" ht="12.75">
      <c r="I3361" s="30"/>
    </row>
    <row r="3362" ht="12.75">
      <c r="I3362" s="30"/>
    </row>
    <row r="3363" ht="12.75">
      <c r="I3363" s="30"/>
    </row>
    <row r="3364" ht="12.75">
      <c r="I3364" s="30"/>
    </row>
    <row r="3365" ht="12.75">
      <c r="I3365" s="30"/>
    </row>
    <row r="3366" ht="12.75">
      <c r="I3366" s="30"/>
    </row>
    <row r="3367" ht="12.75">
      <c r="I3367" s="30"/>
    </row>
    <row r="3368" ht="12.75">
      <c r="I3368" s="30"/>
    </row>
    <row r="3369" ht="12.75">
      <c r="I3369" s="30"/>
    </row>
    <row r="3370" ht="12.75">
      <c r="I3370" s="30"/>
    </row>
    <row r="3371" ht="12.75">
      <c r="I3371" s="30"/>
    </row>
    <row r="3372" ht="12.75">
      <c r="I3372" s="30"/>
    </row>
    <row r="3373" ht="12.75">
      <c r="I3373" s="30"/>
    </row>
    <row r="3374" ht="12.75">
      <c r="I3374" s="30"/>
    </row>
    <row r="3375" ht="12.75">
      <c r="I3375" s="30"/>
    </row>
    <row r="3376" ht="12.75">
      <c r="I3376" s="30"/>
    </row>
    <row r="3377" ht="12.75">
      <c r="I3377" s="30"/>
    </row>
    <row r="3378" ht="12.75">
      <c r="I3378" s="30"/>
    </row>
    <row r="3379" ht="12.75">
      <c r="I3379" s="30"/>
    </row>
    <row r="3380" ht="12.75">
      <c r="I3380" s="30"/>
    </row>
    <row r="3381" ht="12.75">
      <c r="I3381" s="30"/>
    </row>
    <row r="3382" ht="12.75">
      <c r="I3382" s="30"/>
    </row>
    <row r="3383" ht="12.75">
      <c r="I3383" s="30"/>
    </row>
    <row r="3384" ht="12.75">
      <c r="I3384" s="30"/>
    </row>
    <row r="3385" ht="12.75">
      <c r="I3385" s="30"/>
    </row>
    <row r="3386" ht="12.75">
      <c r="I3386" s="30"/>
    </row>
    <row r="3387" ht="12.75">
      <c r="I3387" s="30"/>
    </row>
    <row r="3388" ht="12.75">
      <c r="I3388" s="30"/>
    </row>
    <row r="3389" ht="12.75">
      <c r="I3389" s="30"/>
    </row>
    <row r="3390" ht="12.75">
      <c r="I3390" s="30"/>
    </row>
    <row r="3391" ht="12.75">
      <c r="I3391" s="30"/>
    </row>
    <row r="3392" ht="12.75">
      <c r="I3392" s="30"/>
    </row>
    <row r="3393" ht="12.75">
      <c r="I3393" s="30"/>
    </row>
    <row r="3394" ht="12.75">
      <c r="I3394" s="30"/>
    </row>
    <row r="3395" ht="12.75">
      <c r="I3395" s="30"/>
    </row>
    <row r="3396" ht="12.75">
      <c r="I3396" s="30"/>
    </row>
    <row r="3397" ht="12.75">
      <c r="I3397" s="30"/>
    </row>
    <row r="3398" ht="12.75">
      <c r="I3398" s="30"/>
    </row>
    <row r="3399" ht="12.75">
      <c r="I3399" s="30"/>
    </row>
    <row r="3400" ht="12.75">
      <c r="I3400" s="30"/>
    </row>
    <row r="3401" ht="12.75">
      <c r="I3401" s="30"/>
    </row>
    <row r="3402" ht="12.75">
      <c r="I3402" s="30"/>
    </row>
    <row r="3403" ht="12.75">
      <c r="I3403" s="30"/>
    </row>
    <row r="3404" ht="12.75">
      <c r="I3404" s="30"/>
    </row>
    <row r="3405" ht="12.75">
      <c r="I3405" s="30"/>
    </row>
    <row r="3406" ht="12.75">
      <c r="I3406" s="30"/>
    </row>
    <row r="3407" ht="12.75">
      <c r="I3407" s="30"/>
    </row>
    <row r="3408" ht="12.75">
      <c r="I3408" s="30"/>
    </row>
    <row r="3409" ht="12.75">
      <c r="I3409" s="30"/>
    </row>
    <row r="3410" ht="12.75">
      <c r="I3410" s="30"/>
    </row>
    <row r="3411" ht="12.75">
      <c r="I3411" s="30"/>
    </row>
    <row r="3412" ht="12.75">
      <c r="I3412" s="30"/>
    </row>
    <row r="3413" ht="12.75">
      <c r="I3413" s="30"/>
    </row>
    <row r="3414" ht="12.75">
      <c r="I3414" s="30"/>
    </row>
    <row r="3415" ht="12.75">
      <c r="I3415" s="30"/>
    </row>
    <row r="3416" ht="12.75">
      <c r="I3416" s="30"/>
    </row>
    <row r="3417" ht="12.75">
      <c r="I3417" s="30"/>
    </row>
    <row r="3418" ht="12.75">
      <c r="I3418" s="30"/>
    </row>
    <row r="3419" ht="12.75">
      <c r="I3419" s="30"/>
    </row>
    <row r="3420" ht="12.75">
      <c r="I3420" s="30"/>
    </row>
    <row r="3421" ht="12.75">
      <c r="I3421" s="30"/>
    </row>
    <row r="3422" ht="12.75">
      <c r="I3422" s="30"/>
    </row>
    <row r="3423" ht="12.75">
      <c r="I3423" s="30"/>
    </row>
    <row r="3424" ht="12.75">
      <c r="I3424" s="30"/>
    </row>
    <row r="3425" ht="12.75">
      <c r="I3425" s="30"/>
    </row>
    <row r="3426" ht="12.75">
      <c r="I3426" s="30"/>
    </row>
    <row r="3427" ht="12.75">
      <c r="I3427" s="30"/>
    </row>
    <row r="3428" ht="12.75">
      <c r="I3428" s="30"/>
    </row>
    <row r="3429" ht="12.75">
      <c r="I3429" s="30"/>
    </row>
    <row r="3430" ht="12.75">
      <c r="I3430" s="30"/>
    </row>
    <row r="3431" ht="12.75">
      <c r="I3431" s="30"/>
    </row>
    <row r="3432" ht="12.75">
      <c r="I3432" s="30"/>
    </row>
    <row r="3433" ht="12.75">
      <c r="I3433" s="30"/>
    </row>
    <row r="3434" ht="12.75">
      <c r="I3434" s="30"/>
    </row>
    <row r="3435" ht="12.75">
      <c r="I3435" s="30"/>
    </row>
    <row r="3436" ht="12.75">
      <c r="I3436" s="30"/>
    </row>
    <row r="3437" ht="12.75">
      <c r="I3437" s="30"/>
    </row>
    <row r="3438" ht="12.75">
      <c r="I3438" s="30"/>
    </row>
    <row r="3439" ht="12.75">
      <c r="I3439" s="30"/>
    </row>
    <row r="3440" ht="12.75">
      <c r="I3440" s="30"/>
    </row>
    <row r="3441" ht="12.75">
      <c r="I3441" s="30"/>
    </row>
    <row r="3442" ht="12.75">
      <c r="I3442" s="30"/>
    </row>
    <row r="3443" ht="12.75">
      <c r="I3443" s="30"/>
    </row>
    <row r="3444" ht="12.75">
      <c r="I3444" s="30"/>
    </row>
    <row r="3445" ht="12.75">
      <c r="I3445" s="30"/>
    </row>
    <row r="3446" ht="12.75">
      <c r="I3446" s="30"/>
    </row>
    <row r="3447" ht="12.75">
      <c r="I3447" s="30"/>
    </row>
    <row r="3448" ht="12.75">
      <c r="I3448" s="30"/>
    </row>
    <row r="3449" ht="12.75">
      <c r="I3449" s="30"/>
    </row>
    <row r="3450" ht="12.75">
      <c r="I3450" s="30"/>
    </row>
    <row r="3451" ht="12.75">
      <c r="I3451" s="30"/>
    </row>
    <row r="3452" ht="12.75">
      <c r="I3452" s="30"/>
    </row>
    <row r="3453" ht="12.75">
      <c r="I3453" s="30"/>
    </row>
    <row r="3454" ht="12.75">
      <c r="I3454" s="30"/>
    </row>
    <row r="3455" ht="12.75">
      <c r="I3455" s="30"/>
    </row>
    <row r="3456" ht="12.75">
      <c r="I3456" s="30"/>
    </row>
    <row r="3457" ht="12.75">
      <c r="I3457" s="30"/>
    </row>
    <row r="3458" ht="12.75">
      <c r="I3458" s="30"/>
    </row>
    <row r="3459" ht="12.75">
      <c r="I3459" s="30"/>
    </row>
    <row r="3460" ht="12.75">
      <c r="I3460" s="30"/>
    </row>
    <row r="3461" ht="12.75">
      <c r="I3461" s="30"/>
    </row>
    <row r="3462" ht="12.75">
      <c r="I3462" s="30"/>
    </row>
    <row r="3463" ht="12.75">
      <c r="I3463" s="30"/>
    </row>
    <row r="3464" ht="12.75">
      <c r="I3464" s="30"/>
    </row>
    <row r="3465" ht="12.75">
      <c r="I3465" s="30"/>
    </row>
    <row r="3466" ht="12.75">
      <c r="I3466" s="30"/>
    </row>
    <row r="3467" ht="12.75">
      <c r="I3467" s="30"/>
    </row>
    <row r="3468" ht="12.75">
      <c r="I3468" s="30"/>
    </row>
    <row r="3469" ht="12.75">
      <c r="I3469" s="30"/>
    </row>
    <row r="3470" ht="12.75">
      <c r="I3470" s="30"/>
    </row>
    <row r="3471" ht="12.75">
      <c r="I3471" s="30"/>
    </row>
    <row r="3472" ht="12.75">
      <c r="I3472" s="30"/>
    </row>
    <row r="3473" ht="12.75">
      <c r="I3473" s="30"/>
    </row>
    <row r="3474" ht="12.75">
      <c r="I3474" s="30"/>
    </row>
    <row r="3475" ht="12.75">
      <c r="I3475" s="30"/>
    </row>
    <row r="3476" ht="12.75">
      <c r="I3476" s="30"/>
    </row>
    <row r="3477" ht="12.75">
      <c r="I3477" s="30"/>
    </row>
    <row r="3478" ht="12.75">
      <c r="I3478" s="30"/>
    </row>
    <row r="3479" ht="12.75">
      <c r="I3479" s="30"/>
    </row>
    <row r="3480" ht="12.75">
      <c r="I3480" s="30"/>
    </row>
    <row r="3481" ht="12.75">
      <c r="I3481" s="30"/>
    </row>
    <row r="3482" ht="12.75">
      <c r="I3482" s="30"/>
    </row>
    <row r="3483" ht="12.75">
      <c r="I3483" s="30"/>
    </row>
    <row r="3484" ht="12.75">
      <c r="I3484" s="30"/>
    </row>
    <row r="3485" ht="12.75">
      <c r="I3485" s="30"/>
    </row>
    <row r="3486" ht="12.75">
      <c r="I3486" s="30"/>
    </row>
    <row r="3487" ht="12.75">
      <c r="I3487" s="30"/>
    </row>
    <row r="3488" ht="12.75">
      <c r="I3488" s="30"/>
    </row>
    <row r="3489" ht="12.75">
      <c r="I3489" s="30"/>
    </row>
    <row r="3490" ht="12.75">
      <c r="I3490" s="30"/>
    </row>
    <row r="3491" ht="12.75">
      <c r="I3491" s="30"/>
    </row>
    <row r="3492" ht="12.75">
      <c r="I3492" s="30"/>
    </row>
    <row r="3493" ht="12.75">
      <c r="I3493" s="30"/>
    </row>
    <row r="3494" ht="12.75">
      <c r="I3494" s="30"/>
    </row>
    <row r="3495" ht="12.75">
      <c r="I3495" s="30"/>
    </row>
    <row r="3496" ht="12.75">
      <c r="I3496" s="30"/>
    </row>
    <row r="3497" ht="12.75">
      <c r="I3497" s="30"/>
    </row>
    <row r="3498" ht="12.75">
      <c r="I3498" s="30"/>
    </row>
    <row r="3499" ht="12.75">
      <c r="I3499" s="30"/>
    </row>
    <row r="3500" ht="12.75">
      <c r="I3500" s="30"/>
    </row>
    <row r="3501" ht="12.75">
      <c r="I3501" s="30"/>
    </row>
    <row r="3502" ht="12.75">
      <c r="I3502" s="30"/>
    </row>
    <row r="3503" ht="12.75">
      <c r="I3503" s="30"/>
    </row>
    <row r="3504" ht="12.75">
      <c r="I3504" s="30"/>
    </row>
    <row r="3505" ht="12.75">
      <c r="I3505" s="30"/>
    </row>
    <row r="3506" ht="12.75">
      <c r="I3506" s="30"/>
    </row>
    <row r="3507" ht="12.75">
      <c r="I3507" s="30"/>
    </row>
    <row r="3508" ht="12.75">
      <c r="I3508" s="30"/>
    </row>
    <row r="3509" ht="12.75">
      <c r="I3509" s="30"/>
    </row>
    <row r="3510" ht="12.75">
      <c r="I3510" s="30"/>
    </row>
    <row r="3511" ht="12.75">
      <c r="I3511" s="30"/>
    </row>
    <row r="3512" ht="12.75">
      <c r="I3512" s="30"/>
    </row>
    <row r="3513" ht="12.75">
      <c r="I3513" s="30"/>
    </row>
    <row r="3514" ht="12.75">
      <c r="I3514" s="30"/>
    </row>
    <row r="3515" ht="12.75">
      <c r="I3515" s="30"/>
    </row>
    <row r="3516" ht="12.75">
      <c r="I3516" s="30"/>
    </row>
    <row r="3517" ht="12.75">
      <c r="I3517" s="30"/>
    </row>
    <row r="3518" ht="12.75">
      <c r="I3518" s="30"/>
    </row>
    <row r="3519" ht="12.75">
      <c r="I3519" s="30"/>
    </row>
    <row r="3520" ht="12.75">
      <c r="I3520" s="30"/>
    </row>
    <row r="3521" ht="12.75">
      <c r="I3521" s="30"/>
    </row>
    <row r="3522" ht="12.75">
      <c r="I3522" s="30"/>
    </row>
    <row r="3523" ht="12.75">
      <c r="I3523" s="30"/>
    </row>
    <row r="3524" ht="12.75">
      <c r="I3524" s="30"/>
    </row>
    <row r="3525" ht="12.75">
      <c r="I3525" s="30"/>
    </row>
    <row r="3526" ht="12.75">
      <c r="I3526" s="30"/>
    </row>
    <row r="3527" ht="12.75">
      <c r="I3527" s="30"/>
    </row>
    <row r="3528" ht="12.75">
      <c r="I3528" s="30"/>
    </row>
    <row r="3529" ht="12.75">
      <c r="I3529" s="30"/>
    </row>
    <row r="3530" ht="12.75">
      <c r="I3530" s="30"/>
    </row>
    <row r="3531" ht="12.75">
      <c r="I3531" s="30"/>
    </row>
    <row r="3532" ht="12.75">
      <c r="I3532" s="30"/>
    </row>
    <row r="3533" ht="12.75">
      <c r="I3533" s="30"/>
    </row>
    <row r="3534" ht="12.75">
      <c r="I3534" s="30"/>
    </row>
    <row r="3535" ht="12.75">
      <c r="I3535" s="30"/>
    </row>
    <row r="3536" ht="12.75">
      <c r="I3536" s="30"/>
    </row>
    <row r="3537" ht="12.75">
      <c r="I3537" s="30"/>
    </row>
    <row r="3538" ht="12.75">
      <c r="I3538" s="30"/>
    </row>
    <row r="3539" ht="12.75">
      <c r="I3539" s="30"/>
    </row>
    <row r="3540" ht="12.75">
      <c r="I3540" s="30"/>
    </row>
    <row r="3541" ht="12.75">
      <c r="I3541" s="30"/>
    </row>
    <row r="3542" ht="12.75">
      <c r="I3542" s="30"/>
    </row>
    <row r="3543" ht="12.75">
      <c r="I3543" s="30"/>
    </row>
    <row r="3544" ht="12.75">
      <c r="I3544" s="30"/>
    </row>
    <row r="3545" ht="12.75">
      <c r="I3545" s="30"/>
    </row>
    <row r="3546" ht="12.75">
      <c r="I3546" s="30"/>
    </row>
    <row r="3547" ht="12.75">
      <c r="I3547" s="30"/>
    </row>
    <row r="3548" ht="12.75">
      <c r="I3548" s="30"/>
    </row>
    <row r="3549" ht="12.75">
      <c r="I3549" s="30"/>
    </row>
    <row r="3550" ht="12.75">
      <c r="I3550" s="30"/>
    </row>
    <row r="3551" ht="12.75">
      <c r="I3551" s="30"/>
    </row>
    <row r="3552" ht="12.75">
      <c r="I3552" s="30"/>
    </row>
    <row r="3553" ht="12.75">
      <c r="I3553" s="30"/>
    </row>
    <row r="3554" ht="12.75">
      <c r="I3554" s="30"/>
    </row>
    <row r="3555" ht="12.75">
      <c r="I3555" s="30"/>
    </row>
    <row r="3556" ht="12.75">
      <c r="I3556" s="30"/>
    </row>
    <row r="3557" ht="12.75">
      <c r="I3557" s="30"/>
    </row>
    <row r="3558" ht="12.75">
      <c r="I3558" s="30"/>
    </row>
    <row r="3559" ht="12.75">
      <c r="I3559" s="30"/>
    </row>
    <row r="3560" ht="12.75">
      <c r="I3560" s="30"/>
    </row>
    <row r="3561" ht="12.75">
      <c r="I3561" s="30"/>
    </row>
    <row r="3562" ht="12.75">
      <c r="I3562" s="30"/>
    </row>
    <row r="3563" ht="12.75">
      <c r="I3563" s="30"/>
    </row>
    <row r="3564" ht="12.75">
      <c r="I3564" s="30"/>
    </row>
    <row r="3565" ht="12.75">
      <c r="I3565" s="30"/>
    </row>
    <row r="3566" ht="12.75">
      <c r="I3566" s="30"/>
    </row>
    <row r="3567" ht="12.75">
      <c r="I3567" s="30"/>
    </row>
    <row r="3568" ht="12.75">
      <c r="I3568" s="30"/>
    </row>
    <row r="3569" ht="12.75">
      <c r="I3569" s="30"/>
    </row>
    <row r="3570" ht="12.75">
      <c r="I3570" s="30"/>
    </row>
    <row r="3571" ht="12.75">
      <c r="I3571" s="30"/>
    </row>
    <row r="3572" ht="12.75">
      <c r="I3572" s="30"/>
    </row>
    <row r="3573" ht="12.75">
      <c r="I3573" s="30"/>
    </row>
    <row r="3574" ht="12.75">
      <c r="I3574" s="30"/>
    </row>
    <row r="3575" ht="12.75">
      <c r="I3575" s="30"/>
    </row>
    <row r="3576" ht="12.75">
      <c r="I3576" s="30"/>
    </row>
    <row r="3577" ht="12.75">
      <c r="I3577" s="30"/>
    </row>
    <row r="3578" ht="12.75">
      <c r="I3578" s="30"/>
    </row>
    <row r="3579" ht="12.75">
      <c r="I3579" s="30"/>
    </row>
    <row r="3580" ht="12.75">
      <c r="I3580" s="30"/>
    </row>
    <row r="3581" ht="12.75">
      <c r="I3581" s="30"/>
    </row>
    <row r="3582" ht="12.75">
      <c r="I3582" s="30"/>
    </row>
    <row r="3583" ht="12.75">
      <c r="I3583" s="30"/>
    </row>
    <row r="3584" ht="12.75">
      <c r="I3584" s="30"/>
    </row>
    <row r="3585" ht="12.75">
      <c r="I3585" s="30"/>
    </row>
    <row r="3586" ht="12.75">
      <c r="I3586" s="30"/>
    </row>
    <row r="3587" ht="12.75">
      <c r="I3587" s="30"/>
    </row>
    <row r="3588" ht="12.75">
      <c r="I3588" s="30"/>
    </row>
    <row r="3589" ht="12.75">
      <c r="I3589" s="30"/>
    </row>
    <row r="3590" ht="12.75">
      <c r="I3590" s="30"/>
    </row>
    <row r="3591" ht="12.75">
      <c r="I3591" s="30"/>
    </row>
    <row r="3592" ht="12.75">
      <c r="I3592" s="30"/>
    </row>
    <row r="3593" ht="12.75">
      <c r="I3593" s="30"/>
    </row>
    <row r="3594" ht="12.75">
      <c r="I3594" s="30"/>
    </row>
    <row r="3595" ht="12.75">
      <c r="I3595" s="30"/>
    </row>
    <row r="3596" ht="12.75">
      <c r="I3596" s="30"/>
    </row>
    <row r="3597" ht="12.75">
      <c r="I3597" s="30"/>
    </row>
    <row r="3598" ht="12.75">
      <c r="I3598" s="30"/>
    </row>
    <row r="3599" ht="12.75">
      <c r="I3599" s="30"/>
    </row>
    <row r="3600" ht="12.75">
      <c r="I3600" s="30"/>
    </row>
    <row r="3601" ht="12.75">
      <c r="I3601" s="30"/>
    </row>
    <row r="3602" ht="12.75">
      <c r="I3602" s="30"/>
    </row>
    <row r="3603" ht="12.75">
      <c r="I3603" s="30"/>
    </row>
    <row r="3604" ht="12.75">
      <c r="I3604" s="30"/>
    </row>
    <row r="3605" ht="12.75">
      <c r="I3605" s="30"/>
    </row>
    <row r="3606" ht="12.75">
      <c r="I3606" s="30"/>
    </row>
    <row r="3607" ht="12.75">
      <c r="I3607" s="30"/>
    </row>
    <row r="3608" ht="12.75">
      <c r="I3608" s="30"/>
    </row>
    <row r="3609" ht="12.75">
      <c r="I3609" s="30"/>
    </row>
    <row r="3610" ht="12.75">
      <c r="I3610" s="30"/>
    </row>
    <row r="3611" ht="12.75">
      <c r="I3611" s="30"/>
    </row>
    <row r="3612" ht="12.75">
      <c r="I3612" s="30"/>
    </row>
    <row r="3613" ht="12.75">
      <c r="I3613" s="30"/>
    </row>
    <row r="3614" ht="12.75">
      <c r="I3614" s="30"/>
    </row>
    <row r="3615" ht="12.75">
      <c r="I3615" s="30"/>
    </row>
    <row r="3616" ht="12.75">
      <c r="I3616" s="30"/>
    </row>
    <row r="3617" ht="12.75">
      <c r="I3617" s="30"/>
    </row>
    <row r="3618" ht="12.75">
      <c r="I3618" s="30"/>
    </row>
    <row r="3619" ht="12.75">
      <c r="I3619" s="30"/>
    </row>
    <row r="3620" ht="12.75">
      <c r="I3620" s="30"/>
    </row>
    <row r="3621" ht="12.75">
      <c r="I3621" s="30"/>
    </row>
    <row r="3622" ht="12.75">
      <c r="I3622" s="30"/>
    </row>
    <row r="3623" ht="12.75">
      <c r="I3623" s="30"/>
    </row>
    <row r="3624" ht="12.75">
      <c r="I3624" s="30"/>
    </row>
    <row r="3625" ht="12.75">
      <c r="I3625" s="30"/>
    </row>
    <row r="3626" ht="12.75">
      <c r="I3626" s="30"/>
    </row>
    <row r="3627" ht="12.75">
      <c r="I3627" s="30"/>
    </row>
    <row r="3628" ht="12.75">
      <c r="I3628" s="30"/>
    </row>
    <row r="3629" ht="12.75">
      <c r="I3629" s="30"/>
    </row>
    <row r="3630" ht="12.75">
      <c r="I3630" s="30"/>
    </row>
    <row r="3631" ht="12.75">
      <c r="I3631" s="30"/>
    </row>
    <row r="3632" ht="12.75">
      <c r="I3632" s="30"/>
    </row>
    <row r="3633" ht="12.75">
      <c r="I3633" s="30"/>
    </row>
    <row r="3634" ht="12.75">
      <c r="I3634" s="30"/>
    </row>
    <row r="3635" ht="12.75">
      <c r="I3635" s="30"/>
    </row>
    <row r="3636" ht="12.75">
      <c r="I3636" s="30"/>
    </row>
    <row r="3637" ht="12.75">
      <c r="I3637" s="30"/>
    </row>
    <row r="3638" ht="12.75">
      <c r="I3638" s="30"/>
    </row>
    <row r="3639" ht="12.75">
      <c r="I3639" s="30"/>
    </row>
    <row r="3640" ht="12.75">
      <c r="I3640" s="30"/>
    </row>
    <row r="3641" ht="12.75">
      <c r="I3641" s="30"/>
    </row>
    <row r="3642" ht="12.75">
      <c r="I3642" s="30"/>
    </row>
    <row r="3643" ht="12.75">
      <c r="I3643" s="30"/>
    </row>
    <row r="3644" ht="12.75">
      <c r="I3644" s="30"/>
    </row>
    <row r="3645" ht="12.75">
      <c r="I3645" s="30"/>
    </row>
    <row r="3646" ht="12.75">
      <c r="I3646" s="30"/>
    </row>
    <row r="3647" ht="12.75">
      <c r="I3647" s="30"/>
    </row>
    <row r="3648" ht="12.75">
      <c r="I3648" s="30"/>
    </row>
    <row r="3649" ht="12.75">
      <c r="I3649" s="30"/>
    </row>
    <row r="3650" ht="12.75">
      <c r="I3650" s="30"/>
    </row>
    <row r="3651" ht="12.75">
      <c r="I3651" s="30"/>
    </row>
    <row r="3652" ht="12.75">
      <c r="I3652" s="30"/>
    </row>
    <row r="3653" ht="12.75">
      <c r="I3653" s="30"/>
    </row>
    <row r="3654" ht="12.75">
      <c r="I3654" s="30"/>
    </row>
    <row r="3655" ht="12.75">
      <c r="I3655" s="30"/>
    </row>
    <row r="3656" ht="12.75">
      <c r="I3656" s="30"/>
    </row>
    <row r="3657" ht="12.75">
      <c r="I3657" s="30"/>
    </row>
    <row r="3658" ht="12.75">
      <c r="I3658" s="30"/>
    </row>
    <row r="3659" ht="12.75">
      <c r="I3659" s="30"/>
    </row>
    <row r="3660" ht="12.75">
      <c r="I3660" s="30"/>
    </row>
    <row r="3661" ht="12.75">
      <c r="I3661" s="30"/>
    </row>
    <row r="3662" ht="12.75">
      <c r="I3662" s="30"/>
    </row>
    <row r="3663" ht="12.75">
      <c r="I3663" s="30"/>
    </row>
    <row r="3664" ht="12.75">
      <c r="I3664" s="30"/>
    </row>
    <row r="3665" ht="12.75">
      <c r="I3665" s="30"/>
    </row>
    <row r="3666" ht="12.75">
      <c r="I3666" s="30"/>
    </row>
    <row r="3667" ht="12.75">
      <c r="I3667" s="30"/>
    </row>
    <row r="3668" ht="12.75">
      <c r="I3668" s="30"/>
    </row>
    <row r="3669" ht="12.75">
      <c r="I3669" s="30"/>
    </row>
    <row r="3670" ht="12.75">
      <c r="I3670" s="30"/>
    </row>
    <row r="3671" ht="12.75">
      <c r="I3671" s="30"/>
    </row>
    <row r="3672" ht="12.75">
      <c r="I3672" s="30"/>
    </row>
    <row r="3673" ht="12.75">
      <c r="I3673" s="30"/>
    </row>
    <row r="3674" ht="12.75">
      <c r="I3674" s="30"/>
    </row>
    <row r="3675" ht="12.75">
      <c r="I3675" s="30"/>
    </row>
    <row r="3676" ht="12.75">
      <c r="I3676" s="30"/>
    </row>
    <row r="3677" ht="12.75">
      <c r="I3677" s="30"/>
    </row>
    <row r="3678" ht="12.75">
      <c r="I3678" s="30"/>
    </row>
    <row r="3679" ht="12.75">
      <c r="I3679" s="30"/>
    </row>
    <row r="3680" ht="12.75">
      <c r="I3680" s="30"/>
    </row>
    <row r="3681" ht="12.75">
      <c r="I3681" s="30"/>
    </row>
    <row r="3682" ht="12.75">
      <c r="I3682" s="30"/>
    </row>
    <row r="3683" ht="12.75">
      <c r="I3683" s="30"/>
    </row>
    <row r="3684" ht="12.75">
      <c r="I3684" s="30"/>
    </row>
    <row r="3685" ht="12.75">
      <c r="I3685" s="30"/>
    </row>
    <row r="3686" ht="12.75">
      <c r="I3686" s="30"/>
    </row>
    <row r="3687" ht="12.75">
      <c r="I3687" s="30"/>
    </row>
    <row r="3688" ht="12.75">
      <c r="I3688" s="30"/>
    </row>
    <row r="3689" ht="12.75">
      <c r="I3689" s="30"/>
    </row>
    <row r="3690" ht="12.75">
      <c r="I3690" s="30"/>
    </row>
    <row r="3691" ht="12.75">
      <c r="I3691" s="30"/>
    </row>
    <row r="3692" ht="12.75">
      <c r="I3692" s="30"/>
    </row>
    <row r="3693" ht="12.75">
      <c r="I3693" s="30"/>
    </row>
    <row r="3694" ht="12.75">
      <c r="I3694" s="30"/>
    </row>
    <row r="3695" ht="12.75">
      <c r="I3695" s="30"/>
    </row>
    <row r="3696" ht="12.75">
      <c r="I3696" s="30"/>
    </row>
    <row r="3697" ht="12.75">
      <c r="I3697" s="30"/>
    </row>
    <row r="3698" ht="12.75">
      <c r="I3698" s="30"/>
    </row>
    <row r="3699" ht="12.75">
      <c r="I3699" s="30"/>
    </row>
    <row r="3700" ht="12.75">
      <c r="I3700" s="30"/>
    </row>
    <row r="3701" ht="12.75">
      <c r="I3701" s="30"/>
    </row>
    <row r="3702" ht="12.75">
      <c r="I3702" s="30"/>
    </row>
    <row r="3703" ht="12.75">
      <c r="I3703" s="30"/>
    </row>
    <row r="3704" ht="12.75">
      <c r="I3704" s="30"/>
    </row>
    <row r="3705" ht="12.75">
      <c r="I3705" s="30"/>
    </row>
    <row r="3706" ht="12.75">
      <c r="I3706" s="30"/>
    </row>
    <row r="3707" ht="12.75">
      <c r="I3707" s="30"/>
    </row>
    <row r="3708" ht="12.75">
      <c r="I3708" s="30"/>
    </row>
    <row r="3709" ht="12.75">
      <c r="I3709" s="30"/>
    </row>
    <row r="3710" ht="12.75">
      <c r="I3710" s="30"/>
    </row>
    <row r="3711" ht="12.75">
      <c r="I3711" s="30"/>
    </row>
    <row r="3712" ht="12.75">
      <c r="I3712" s="30"/>
    </row>
    <row r="3713" ht="12.75">
      <c r="I3713" s="30"/>
    </row>
    <row r="3714" ht="12.75">
      <c r="I3714" s="30"/>
    </row>
    <row r="3715" ht="12.75">
      <c r="I3715" s="30"/>
    </row>
    <row r="3716" ht="12.75">
      <c r="I3716" s="30"/>
    </row>
    <row r="3717" ht="12.75">
      <c r="I3717" s="30"/>
    </row>
    <row r="3718" ht="12.75">
      <c r="I3718" s="30"/>
    </row>
    <row r="3719" ht="12.75">
      <c r="I3719" s="30"/>
    </row>
    <row r="3720" ht="12.75">
      <c r="I3720" s="30"/>
    </row>
    <row r="3721" ht="12.75">
      <c r="I3721" s="30"/>
    </row>
    <row r="3722" ht="12.75">
      <c r="I3722" s="30"/>
    </row>
    <row r="3723" ht="12.75">
      <c r="I3723" s="30"/>
    </row>
    <row r="3724" ht="12.75">
      <c r="I3724" s="30"/>
    </row>
    <row r="3725" ht="12.75">
      <c r="I3725" s="30"/>
    </row>
    <row r="3726" ht="12.75">
      <c r="I3726" s="30"/>
    </row>
    <row r="3727" ht="12.75">
      <c r="I3727" s="30"/>
    </row>
    <row r="3728" ht="12.75">
      <c r="I3728" s="30"/>
    </row>
    <row r="3729" ht="12.75">
      <c r="I3729" s="30"/>
    </row>
    <row r="3730" ht="12.75">
      <c r="I3730" s="30"/>
    </row>
    <row r="3731" ht="12.75">
      <c r="I3731" s="30"/>
    </row>
    <row r="3732" ht="12.75">
      <c r="I3732" s="30"/>
    </row>
    <row r="3733" ht="12.75">
      <c r="I3733" s="30"/>
    </row>
    <row r="3734" ht="12.75">
      <c r="I3734" s="30"/>
    </row>
    <row r="3735" ht="12.75">
      <c r="I3735" s="30"/>
    </row>
    <row r="3736" ht="12.75">
      <c r="I3736" s="30"/>
    </row>
    <row r="3737" ht="12.75">
      <c r="I3737" s="30"/>
    </row>
    <row r="3738" ht="12.75">
      <c r="I3738" s="30"/>
    </row>
    <row r="3739" ht="12.75">
      <c r="I3739" s="30"/>
    </row>
    <row r="3740" ht="12.75">
      <c r="I3740" s="30"/>
    </row>
    <row r="3741" ht="12.75">
      <c r="I3741" s="30"/>
    </row>
    <row r="3742" ht="12.75">
      <c r="I3742" s="30"/>
    </row>
    <row r="3743" ht="12.75">
      <c r="I3743" s="30"/>
    </row>
    <row r="3744" ht="12.75">
      <c r="I3744" s="30"/>
    </row>
    <row r="3745" ht="12.75">
      <c r="I3745" s="30"/>
    </row>
    <row r="3746" ht="12.75">
      <c r="I3746" s="30"/>
    </row>
    <row r="3747" ht="12.75">
      <c r="I3747" s="30"/>
    </row>
    <row r="3748" ht="12.75">
      <c r="I3748" s="30"/>
    </row>
    <row r="3749" ht="12.75">
      <c r="I3749" s="30"/>
    </row>
    <row r="3750" ht="12.75">
      <c r="I3750" s="30"/>
    </row>
    <row r="3751" ht="12.75">
      <c r="I3751" s="30"/>
    </row>
    <row r="3752" ht="12.75">
      <c r="I3752" s="30"/>
    </row>
    <row r="3753" ht="12.75">
      <c r="I3753" s="30"/>
    </row>
    <row r="3754" ht="12.75">
      <c r="I3754" s="30"/>
    </row>
    <row r="3755" ht="12.75">
      <c r="I3755" s="30"/>
    </row>
    <row r="3756" ht="12.75">
      <c r="I3756" s="30"/>
    </row>
    <row r="3757" ht="12.75">
      <c r="I3757" s="30"/>
    </row>
    <row r="3758" ht="12.75">
      <c r="I3758" s="30"/>
    </row>
    <row r="3759" ht="12.75">
      <c r="I3759" s="30"/>
    </row>
    <row r="3760" ht="12.75">
      <c r="I3760" s="30"/>
    </row>
    <row r="3761" ht="12.75">
      <c r="I3761" s="30"/>
    </row>
    <row r="3762" ht="12.75">
      <c r="I3762" s="30"/>
    </row>
    <row r="3763" ht="12.75">
      <c r="I3763" s="30"/>
    </row>
    <row r="3764" ht="12.75">
      <c r="I3764" s="30"/>
    </row>
    <row r="3765" ht="12.75">
      <c r="I3765" s="30"/>
    </row>
    <row r="3766" ht="12.75">
      <c r="I3766" s="30"/>
    </row>
    <row r="3767" ht="12.75">
      <c r="I3767" s="30"/>
    </row>
    <row r="3768" ht="12.75">
      <c r="I3768" s="30"/>
    </row>
    <row r="3769" ht="12.75">
      <c r="I3769" s="30"/>
    </row>
    <row r="3770" ht="12.75">
      <c r="I3770" s="30"/>
    </row>
    <row r="3771" ht="12.75">
      <c r="I3771" s="30"/>
    </row>
    <row r="3772" ht="12.75">
      <c r="I3772" s="30"/>
    </row>
    <row r="3773" ht="12.75">
      <c r="I3773" s="30"/>
    </row>
    <row r="3774" ht="12.75">
      <c r="I3774" s="30"/>
    </row>
    <row r="3775" ht="12.75">
      <c r="I3775" s="30"/>
    </row>
    <row r="3776" ht="12.75">
      <c r="I3776" s="30"/>
    </row>
    <row r="3777" ht="12.75">
      <c r="I3777" s="30"/>
    </row>
    <row r="3778" ht="12.75">
      <c r="I3778" s="30"/>
    </row>
    <row r="3779" ht="12.75">
      <c r="I3779" s="30"/>
    </row>
    <row r="3780" ht="12.75">
      <c r="I3780" s="30"/>
    </row>
    <row r="3781" ht="12.75">
      <c r="I3781" s="30"/>
    </row>
    <row r="3782" ht="12.75">
      <c r="I3782" s="30"/>
    </row>
    <row r="3783" ht="12.75">
      <c r="I3783" s="30"/>
    </row>
    <row r="3784" ht="12.75">
      <c r="I3784" s="30"/>
    </row>
    <row r="3785" ht="12.75">
      <c r="I3785" s="30"/>
    </row>
    <row r="3786" ht="12.75">
      <c r="I3786" s="30"/>
    </row>
    <row r="3787" ht="12.75">
      <c r="I3787" s="30"/>
    </row>
    <row r="3788" ht="12.75">
      <c r="I3788" s="30"/>
    </row>
    <row r="3789" ht="12.75">
      <c r="I3789" s="30"/>
    </row>
    <row r="3790" ht="12.75">
      <c r="I3790" s="30"/>
    </row>
    <row r="3791" ht="12.75">
      <c r="I3791" s="30"/>
    </row>
    <row r="3792" ht="12.75">
      <c r="I3792" s="30"/>
    </row>
    <row r="3793" ht="12.75">
      <c r="I3793" s="30"/>
    </row>
    <row r="3794" ht="12.75">
      <c r="I3794" s="30"/>
    </row>
    <row r="3795" ht="12.75">
      <c r="I3795" s="30"/>
    </row>
    <row r="3796" ht="12.75">
      <c r="I3796" s="30"/>
    </row>
    <row r="3797" ht="12.75">
      <c r="I3797" s="30"/>
    </row>
    <row r="3798" ht="12.75">
      <c r="I3798" s="30"/>
    </row>
    <row r="3799" ht="12.75">
      <c r="I3799" s="30"/>
    </row>
    <row r="3800" ht="12.75">
      <c r="I3800" s="30"/>
    </row>
    <row r="3801" ht="12.75">
      <c r="I3801" s="30"/>
    </row>
    <row r="3802" ht="12.75">
      <c r="I3802" s="30"/>
    </row>
    <row r="3803" ht="12.75">
      <c r="I3803" s="30"/>
    </row>
    <row r="3804" ht="12.75">
      <c r="I3804" s="30"/>
    </row>
    <row r="3805" ht="12.75">
      <c r="I3805" s="30"/>
    </row>
    <row r="3806" ht="12.75">
      <c r="I3806" s="30"/>
    </row>
    <row r="3807" ht="12.75">
      <c r="I3807" s="30"/>
    </row>
    <row r="3808" ht="12.75">
      <c r="I3808" s="30"/>
    </row>
    <row r="3809" ht="12.75">
      <c r="I3809" s="30"/>
    </row>
    <row r="3810" ht="12.75">
      <c r="I3810" s="30"/>
    </row>
    <row r="3811" ht="12.75">
      <c r="I3811" s="30"/>
    </row>
    <row r="3812" ht="12.75">
      <c r="I3812" s="30"/>
    </row>
    <row r="3813" ht="12.75">
      <c r="I3813" s="30"/>
    </row>
    <row r="3814" ht="12.75">
      <c r="I3814" s="30"/>
    </row>
    <row r="3815" ht="12.75">
      <c r="I3815" s="30"/>
    </row>
    <row r="3816" ht="12.75">
      <c r="I3816" s="30"/>
    </row>
    <row r="3817" ht="12.75">
      <c r="I3817" s="30"/>
    </row>
    <row r="3818" ht="12.75">
      <c r="I3818" s="30"/>
    </row>
    <row r="3819" ht="12.75">
      <c r="I3819" s="30"/>
    </row>
    <row r="3820" ht="12.75">
      <c r="I3820" s="30"/>
    </row>
    <row r="3821" ht="12.75">
      <c r="I3821" s="30"/>
    </row>
    <row r="3822" ht="12.75">
      <c r="I3822" s="30"/>
    </row>
    <row r="3823" ht="12.75">
      <c r="I3823" s="30"/>
    </row>
    <row r="3824" ht="12.75">
      <c r="I3824" s="30"/>
    </row>
    <row r="3825" ht="12.75">
      <c r="I3825" s="30"/>
    </row>
    <row r="3826" ht="12.75">
      <c r="I3826" s="30"/>
    </row>
    <row r="3827" ht="12.75">
      <c r="I3827" s="30"/>
    </row>
    <row r="3828" ht="12.75">
      <c r="I3828" s="30"/>
    </row>
    <row r="3829" ht="12.75">
      <c r="I3829" s="30"/>
    </row>
    <row r="3830" ht="12.75">
      <c r="I3830" s="30"/>
    </row>
    <row r="3831" ht="12.75">
      <c r="I3831" s="30"/>
    </row>
    <row r="3832" ht="12.75">
      <c r="I3832" s="30"/>
    </row>
    <row r="3833" ht="12.75">
      <c r="I3833" s="30"/>
    </row>
    <row r="3834" ht="12.75">
      <c r="I3834" s="30"/>
    </row>
    <row r="3835" ht="12.75">
      <c r="I3835" s="30"/>
    </row>
    <row r="3836" ht="12.75">
      <c r="I3836" s="30"/>
    </row>
    <row r="3837" ht="12.75">
      <c r="I3837" s="30"/>
    </row>
    <row r="3838" ht="12.75">
      <c r="I3838" s="30"/>
    </row>
    <row r="3839" ht="12.75">
      <c r="I3839" s="30"/>
    </row>
    <row r="3840" ht="12.75">
      <c r="I3840" s="30"/>
    </row>
    <row r="3841" ht="12.75">
      <c r="I3841" s="30"/>
    </row>
    <row r="3842" ht="12.75">
      <c r="I3842" s="30"/>
    </row>
    <row r="3843" ht="12.75">
      <c r="I3843" s="30"/>
    </row>
    <row r="3844" ht="12.75">
      <c r="I3844" s="30"/>
    </row>
    <row r="3845" ht="12.75">
      <c r="I3845" s="30"/>
    </row>
    <row r="3846" ht="12.75">
      <c r="I3846" s="30"/>
    </row>
    <row r="3847" ht="12.75">
      <c r="I3847" s="30"/>
    </row>
    <row r="3848" ht="12.75">
      <c r="I3848" s="30"/>
    </row>
    <row r="3849" ht="12.75">
      <c r="I3849" s="30"/>
    </row>
    <row r="3850" ht="12.75">
      <c r="I3850" s="30"/>
    </row>
    <row r="3851" ht="12.75">
      <c r="I3851" s="30"/>
    </row>
    <row r="3852" ht="12.75">
      <c r="I3852" s="30"/>
    </row>
    <row r="3853" ht="12.75">
      <c r="I3853" s="30"/>
    </row>
    <row r="3854" ht="12.75">
      <c r="I3854" s="30"/>
    </row>
    <row r="3855" ht="12.75">
      <c r="I3855" s="30"/>
    </row>
    <row r="3856" ht="12.75">
      <c r="I3856" s="30"/>
    </row>
    <row r="3857" ht="12.75">
      <c r="I3857" s="30"/>
    </row>
    <row r="3858" ht="12.75">
      <c r="I3858" s="30"/>
    </row>
    <row r="3859" ht="12.75">
      <c r="I3859" s="30"/>
    </row>
    <row r="3860" ht="12.75">
      <c r="I3860" s="30"/>
    </row>
    <row r="3861" ht="12.75">
      <c r="I3861" s="30"/>
    </row>
    <row r="3862" ht="12.75">
      <c r="I3862" s="30"/>
    </row>
    <row r="3863" ht="12.75">
      <c r="I3863" s="30"/>
    </row>
    <row r="3864" ht="12.75">
      <c r="I3864" s="30"/>
    </row>
    <row r="3865" ht="12.75">
      <c r="I3865" s="30"/>
    </row>
    <row r="3866" ht="12.75">
      <c r="I3866" s="30"/>
    </row>
    <row r="3867" ht="12.75">
      <c r="I3867" s="30"/>
    </row>
    <row r="3868" ht="12.75">
      <c r="I3868" s="30"/>
    </row>
    <row r="3869" ht="12.75">
      <c r="I3869" s="30"/>
    </row>
    <row r="3870" ht="12.75">
      <c r="I3870" s="30"/>
    </row>
    <row r="3871" ht="12.75">
      <c r="I3871" s="30"/>
    </row>
    <row r="3872" ht="12.75">
      <c r="I3872" s="30"/>
    </row>
    <row r="3873" ht="12.75">
      <c r="I3873" s="30"/>
    </row>
    <row r="3874" ht="12.75">
      <c r="I3874" s="30"/>
    </row>
    <row r="3875" ht="12.75">
      <c r="I3875" s="30"/>
    </row>
    <row r="3876" ht="12.75">
      <c r="I3876" s="30"/>
    </row>
    <row r="3877" ht="12.75">
      <c r="I3877" s="30"/>
    </row>
    <row r="3878" ht="12.75">
      <c r="I3878" s="30"/>
    </row>
    <row r="3879" ht="12.75">
      <c r="I3879" s="30"/>
    </row>
    <row r="3880" ht="12.75">
      <c r="I3880" s="30"/>
    </row>
    <row r="3881" ht="12.75">
      <c r="I3881" s="30"/>
    </row>
    <row r="3882" ht="12.75">
      <c r="I3882" s="30"/>
    </row>
    <row r="3883" ht="12.75">
      <c r="I3883" s="30"/>
    </row>
    <row r="3884" ht="12.75">
      <c r="I3884" s="30"/>
    </row>
    <row r="3885" ht="12.75">
      <c r="I3885" s="30"/>
    </row>
    <row r="3886" ht="12.75">
      <c r="I3886" s="30"/>
    </row>
    <row r="3887" ht="12.75">
      <c r="I3887" s="30"/>
    </row>
    <row r="3888" ht="12.75">
      <c r="I3888" s="30"/>
    </row>
    <row r="3889" ht="12.75">
      <c r="I3889" s="30"/>
    </row>
    <row r="3890" ht="12.75">
      <c r="I3890" s="30"/>
    </row>
    <row r="3891" ht="12.75">
      <c r="I3891" s="30"/>
    </row>
    <row r="3892" ht="12.75">
      <c r="I3892" s="30"/>
    </row>
    <row r="3893" ht="12.75">
      <c r="I3893" s="30"/>
    </row>
    <row r="3894" ht="12.75">
      <c r="I3894" s="30"/>
    </row>
    <row r="3895" ht="12.75">
      <c r="I3895" s="30"/>
    </row>
    <row r="3896" ht="12.75">
      <c r="I3896" s="30"/>
    </row>
    <row r="3897" ht="12.75">
      <c r="I3897" s="30"/>
    </row>
    <row r="3898" ht="12.75">
      <c r="I3898" s="30"/>
    </row>
    <row r="3899" ht="12.75">
      <c r="I3899" s="30"/>
    </row>
    <row r="3900" ht="12.75">
      <c r="I3900" s="30"/>
    </row>
    <row r="3901" ht="12.75">
      <c r="I3901" s="30"/>
    </row>
    <row r="3902" ht="12.75">
      <c r="I3902" s="30"/>
    </row>
    <row r="3903" ht="12.75">
      <c r="I3903" s="30"/>
    </row>
    <row r="3904" ht="12.75">
      <c r="I3904" s="30"/>
    </row>
    <row r="3905" ht="12.75">
      <c r="I3905" s="30"/>
    </row>
    <row r="3906" ht="12.75">
      <c r="I3906" s="30"/>
    </row>
    <row r="3907" ht="12.75">
      <c r="I3907" s="30"/>
    </row>
    <row r="3908" ht="12.75">
      <c r="I3908" s="30"/>
    </row>
    <row r="3909" ht="12.75">
      <c r="I3909" s="30"/>
    </row>
    <row r="3910" ht="12.75">
      <c r="I3910" s="30"/>
    </row>
    <row r="3911" ht="12.75">
      <c r="I3911" s="30"/>
    </row>
    <row r="3912" ht="12.75">
      <c r="I3912" s="30"/>
    </row>
    <row r="3913" ht="12.75">
      <c r="I3913" s="30"/>
    </row>
    <row r="3914" ht="12.75">
      <c r="I3914" s="30"/>
    </row>
    <row r="3915" ht="12.75">
      <c r="I3915" s="30"/>
    </row>
    <row r="3916" ht="12.75">
      <c r="I3916" s="30"/>
    </row>
    <row r="3917" ht="12.75">
      <c r="I3917" s="30"/>
    </row>
    <row r="3918" ht="12.75">
      <c r="I3918" s="30"/>
    </row>
    <row r="3919" ht="12.75">
      <c r="I3919" s="30"/>
    </row>
    <row r="3920" ht="12.75">
      <c r="I3920" s="30"/>
    </row>
    <row r="3921" ht="12.75">
      <c r="I3921" s="30"/>
    </row>
    <row r="3922" ht="12.75">
      <c r="I3922" s="30"/>
    </row>
    <row r="3923" ht="12.75">
      <c r="I3923" s="30"/>
    </row>
    <row r="3924" ht="12.75">
      <c r="I3924" s="30"/>
    </row>
    <row r="3925" ht="12.75">
      <c r="I3925" s="30"/>
    </row>
    <row r="3926" ht="12.75">
      <c r="I3926" s="30"/>
    </row>
    <row r="3927" ht="12.75">
      <c r="I3927" s="30"/>
    </row>
    <row r="3928" ht="12.75">
      <c r="I3928" s="30"/>
    </row>
    <row r="3929" ht="12.75">
      <c r="I3929" s="30"/>
    </row>
    <row r="3930" ht="12.75">
      <c r="I3930" s="30"/>
    </row>
    <row r="3931" ht="12.75">
      <c r="I3931" s="30"/>
    </row>
    <row r="3932" ht="12.75">
      <c r="I3932" s="30"/>
    </row>
    <row r="3933" ht="12.75">
      <c r="I3933" s="30"/>
    </row>
    <row r="3934" ht="12.75">
      <c r="I3934" s="30"/>
    </row>
    <row r="3935" ht="12.75">
      <c r="I3935" s="30"/>
    </row>
    <row r="3936" ht="12.75">
      <c r="I3936" s="30"/>
    </row>
    <row r="3937" ht="12.75">
      <c r="I3937" s="30"/>
    </row>
    <row r="3938" ht="12.75">
      <c r="I3938" s="30"/>
    </row>
    <row r="3939" ht="12.75">
      <c r="I3939" s="30"/>
    </row>
    <row r="3940" ht="12.75">
      <c r="I3940" s="30"/>
    </row>
    <row r="3941" ht="12.75">
      <c r="I3941" s="30"/>
    </row>
    <row r="3942" ht="12.75">
      <c r="I3942" s="30"/>
    </row>
    <row r="3943" ht="12.75">
      <c r="I3943" s="30"/>
    </row>
    <row r="3944" ht="12.75">
      <c r="I3944" s="30"/>
    </row>
    <row r="3945" ht="12.75">
      <c r="I3945" s="30"/>
    </row>
    <row r="3946" ht="12.75">
      <c r="I3946" s="30"/>
    </row>
    <row r="3947" ht="12.75">
      <c r="I3947" s="30"/>
    </row>
    <row r="3948" ht="12.75">
      <c r="I3948" s="30"/>
    </row>
    <row r="3949" ht="12.75">
      <c r="I3949" s="30"/>
    </row>
    <row r="3950" ht="12.75">
      <c r="I3950" s="30"/>
    </row>
    <row r="3951" ht="12.75">
      <c r="I3951" s="30"/>
    </row>
    <row r="3952" ht="12.75">
      <c r="I3952" s="30"/>
    </row>
    <row r="3953" ht="12.75">
      <c r="I3953" s="30"/>
    </row>
    <row r="3954" ht="12.75">
      <c r="I3954" s="30"/>
    </row>
    <row r="3955" ht="12.75">
      <c r="I3955" s="30"/>
    </row>
    <row r="3956" ht="12.75">
      <c r="I3956" s="30"/>
    </row>
    <row r="3957" ht="12.75">
      <c r="I3957" s="30"/>
    </row>
    <row r="3958" ht="12.75">
      <c r="I3958" s="30"/>
    </row>
    <row r="3959" ht="12.75">
      <c r="I3959" s="30"/>
    </row>
    <row r="3960" ht="12.75">
      <c r="I3960" s="30"/>
    </row>
    <row r="3961" ht="12.75">
      <c r="I3961" s="30"/>
    </row>
    <row r="3962" ht="12.75">
      <c r="I3962" s="30"/>
    </row>
    <row r="3963" ht="12.75">
      <c r="I3963" s="30"/>
    </row>
    <row r="3964" ht="12.75">
      <c r="I3964" s="30"/>
    </row>
    <row r="3965" ht="12.75">
      <c r="I3965" s="30"/>
    </row>
    <row r="3966" ht="12.75">
      <c r="I3966" s="30"/>
    </row>
    <row r="3967" ht="12.75">
      <c r="I3967" s="30"/>
    </row>
    <row r="3968" ht="12.75">
      <c r="I3968" s="30"/>
    </row>
    <row r="3969" ht="12.75">
      <c r="I3969" s="30"/>
    </row>
    <row r="3970" ht="12.75">
      <c r="I3970" s="30"/>
    </row>
    <row r="3971" ht="12.75">
      <c r="I3971" s="30"/>
    </row>
    <row r="3972" ht="12.75">
      <c r="I3972" s="30"/>
    </row>
    <row r="3973" ht="12.75">
      <c r="I3973" s="30"/>
    </row>
    <row r="3974" ht="12.75">
      <c r="I3974" s="30"/>
    </row>
    <row r="3975" ht="12.75">
      <c r="I3975" s="30"/>
    </row>
    <row r="3976" ht="12.75">
      <c r="I3976" s="30"/>
    </row>
    <row r="3977" ht="12.75">
      <c r="I3977" s="30"/>
    </row>
    <row r="3978" ht="12.75">
      <c r="I3978" s="30"/>
    </row>
    <row r="3979" ht="12.75">
      <c r="I3979" s="30"/>
    </row>
    <row r="3980" ht="12.75">
      <c r="I3980" s="30"/>
    </row>
    <row r="3981" ht="12.75">
      <c r="I3981" s="30"/>
    </row>
    <row r="3982" ht="12.75">
      <c r="I3982" s="30"/>
    </row>
    <row r="3983" ht="12.75">
      <c r="I3983" s="30"/>
    </row>
    <row r="3984" ht="12.75">
      <c r="I3984" s="30"/>
    </row>
    <row r="3985" ht="12.75">
      <c r="I3985" s="30"/>
    </row>
    <row r="3986" ht="12.75">
      <c r="I3986" s="30"/>
    </row>
    <row r="3987" ht="12.75">
      <c r="I3987" s="30"/>
    </row>
    <row r="3988" ht="12.75">
      <c r="I3988" s="30"/>
    </row>
    <row r="3989" ht="12.75">
      <c r="I3989" s="30"/>
    </row>
    <row r="3990" ht="12.75">
      <c r="I3990" s="30"/>
    </row>
    <row r="3991" ht="12.75">
      <c r="I3991" s="30"/>
    </row>
    <row r="3992" ht="12.75">
      <c r="I3992" s="30"/>
    </row>
    <row r="3993" ht="12.75">
      <c r="I3993" s="30"/>
    </row>
    <row r="3994" ht="12.75">
      <c r="I3994" s="30"/>
    </row>
    <row r="3995" ht="12.75">
      <c r="I3995" s="30"/>
    </row>
    <row r="3996" ht="12.75">
      <c r="I3996" s="30"/>
    </row>
    <row r="3997" ht="12.75">
      <c r="I3997" s="30"/>
    </row>
    <row r="3998" ht="12.75">
      <c r="I3998" s="30"/>
    </row>
    <row r="3999" ht="12.75">
      <c r="I3999" s="30"/>
    </row>
    <row r="4000" ht="12.75">
      <c r="I4000" s="30"/>
    </row>
    <row r="4001" ht="12.75">
      <c r="I4001" s="30"/>
    </row>
    <row r="4002" ht="12.75">
      <c r="I4002" s="30"/>
    </row>
    <row r="4003" ht="12.75">
      <c r="I4003" s="30"/>
    </row>
    <row r="4004" ht="12.75">
      <c r="I4004" s="30"/>
    </row>
    <row r="4005" ht="12.75">
      <c r="I4005" s="30"/>
    </row>
    <row r="4006" ht="12.75">
      <c r="I4006" s="30"/>
    </row>
    <row r="4007" ht="12.75">
      <c r="I4007" s="30"/>
    </row>
    <row r="4008" ht="12.75">
      <c r="I4008" s="30"/>
    </row>
    <row r="4009" ht="12.75">
      <c r="I4009" s="30"/>
    </row>
    <row r="4010" ht="12.75">
      <c r="I4010" s="30"/>
    </row>
    <row r="4011" ht="12.75">
      <c r="I4011" s="30"/>
    </row>
    <row r="4012" ht="12.75">
      <c r="I4012" s="30"/>
    </row>
    <row r="4013" ht="12.75">
      <c r="I4013" s="30"/>
    </row>
    <row r="4014" ht="12.75">
      <c r="I4014" s="30"/>
    </row>
    <row r="4015" ht="12.75">
      <c r="I4015" s="30"/>
    </row>
    <row r="4016" ht="12.75">
      <c r="I4016" s="30"/>
    </row>
    <row r="4017" ht="12.75">
      <c r="I4017" s="30"/>
    </row>
    <row r="4018" ht="12.75">
      <c r="I4018" s="30"/>
    </row>
    <row r="4019" ht="12.75">
      <c r="I4019" s="30"/>
    </row>
    <row r="4020" ht="12.75">
      <c r="I4020" s="30"/>
    </row>
    <row r="4021" ht="12.75">
      <c r="I4021" s="30"/>
    </row>
    <row r="4022" ht="12.75">
      <c r="I4022" s="30"/>
    </row>
    <row r="4023" ht="12.75">
      <c r="I4023" s="30"/>
    </row>
    <row r="4024" ht="12.75">
      <c r="I4024" s="30"/>
    </row>
    <row r="4025" ht="12.75">
      <c r="I4025" s="30"/>
    </row>
    <row r="4026" ht="12.75">
      <c r="I4026" s="30"/>
    </row>
    <row r="4027" ht="12.75">
      <c r="I4027" s="30"/>
    </row>
    <row r="4028" ht="12.75">
      <c r="I4028" s="30"/>
    </row>
    <row r="4029" ht="12.75">
      <c r="I4029" s="30"/>
    </row>
    <row r="4030" ht="12.75">
      <c r="I4030" s="30"/>
    </row>
    <row r="4031" ht="12.75">
      <c r="I4031" s="30"/>
    </row>
    <row r="4032" ht="12.75">
      <c r="I4032" s="30"/>
    </row>
    <row r="4033" ht="12.75">
      <c r="I4033" s="30"/>
    </row>
    <row r="4034" ht="12.75">
      <c r="I4034" s="30"/>
    </row>
    <row r="4035" ht="12.75">
      <c r="I4035" s="30"/>
    </row>
    <row r="4036" ht="12.75">
      <c r="I4036" s="30"/>
    </row>
    <row r="4037" ht="12.75">
      <c r="I4037" s="30"/>
    </row>
    <row r="4038" ht="12.75">
      <c r="I4038" s="30"/>
    </row>
    <row r="4039" ht="12.75">
      <c r="I4039" s="30"/>
    </row>
    <row r="4040" ht="12.75">
      <c r="I4040" s="30"/>
    </row>
    <row r="4041" ht="12.75">
      <c r="I4041" s="30"/>
    </row>
    <row r="4042" ht="12.75">
      <c r="I4042" s="30"/>
    </row>
    <row r="4043" ht="12.75">
      <c r="I4043" s="30"/>
    </row>
    <row r="4044" ht="12.75">
      <c r="I4044" s="30"/>
    </row>
    <row r="4045" ht="12.75">
      <c r="I4045" s="30"/>
    </row>
    <row r="4046" ht="12.75">
      <c r="I4046" s="30"/>
    </row>
    <row r="4047" ht="12.75">
      <c r="I4047" s="30"/>
    </row>
    <row r="4048" ht="12.75">
      <c r="I4048" s="30"/>
    </row>
    <row r="4049" ht="12.75">
      <c r="I4049" s="30"/>
    </row>
    <row r="4050" ht="12.75">
      <c r="I4050" s="30"/>
    </row>
    <row r="4051" ht="12.75">
      <c r="I4051" s="30"/>
    </row>
    <row r="4052" ht="12.75">
      <c r="I4052" s="30"/>
    </row>
    <row r="4053" ht="12.75">
      <c r="I4053" s="30"/>
    </row>
    <row r="4054" ht="12.75">
      <c r="I4054" s="30"/>
    </row>
    <row r="4055" ht="12.75">
      <c r="I4055" s="30"/>
    </row>
    <row r="4056" ht="12.75">
      <c r="I4056" s="30"/>
    </row>
    <row r="4057" ht="12.75">
      <c r="I4057" s="30"/>
    </row>
    <row r="4058" ht="12.75">
      <c r="I4058" s="30"/>
    </row>
    <row r="4059" ht="12.75">
      <c r="I4059" s="30"/>
    </row>
    <row r="4060" ht="12.75">
      <c r="I4060" s="30"/>
    </row>
    <row r="4061" ht="12.75">
      <c r="I4061" s="30"/>
    </row>
    <row r="4062" ht="12.75">
      <c r="I4062" s="30"/>
    </row>
    <row r="4063" ht="12.75">
      <c r="I4063" s="30"/>
    </row>
    <row r="4064" ht="12.75">
      <c r="I4064" s="30"/>
    </row>
    <row r="4065" ht="12.75">
      <c r="I4065" s="30"/>
    </row>
    <row r="4066" ht="12.75">
      <c r="I4066" s="30"/>
    </row>
    <row r="4067" ht="12.75">
      <c r="I4067" s="30"/>
    </row>
    <row r="4068" ht="12.75">
      <c r="I4068" s="30"/>
    </row>
    <row r="4069" ht="12.75">
      <c r="I4069" s="30"/>
    </row>
    <row r="4070" ht="12.75">
      <c r="I4070" s="30"/>
    </row>
    <row r="4071" ht="12.75">
      <c r="I4071" s="30"/>
    </row>
    <row r="4072" ht="12.75">
      <c r="I4072" s="30"/>
    </row>
    <row r="4073" ht="12.75">
      <c r="I4073" s="30"/>
    </row>
    <row r="4074" ht="12.75">
      <c r="I4074" s="30"/>
    </row>
    <row r="4075" ht="12.75">
      <c r="I4075" s="30"/>
    </row>
    <row r="4076" ht="12.75">
      <c r="I4076" s="30"/>
    </row>
    <row r="4077" ht="12.75">
      <c r="I4077" s="30"/>
    </row>
    <row r="4078" ht="12.75">
      <c r="I4078" s="30"/>
    </row>
    <row r="4079" ht="12.75">
      <c r="I4079" s="30"/>
    </row>
    <row r="4080" ht="12.75">
      <c r="I4080" s="30"/>
    </row>
    <row r="4081" ht="12.75">
      <c r="I4081" s="30"/>
    </row>
    <row r="4082" ht="12.75">
      <c r="I4082" s="30"/>
    </row>
    <row r="4083" ht="12.75">
      <c r="I4083" s="30"/>
    </row>
    <row r="4084" ht="12.75">
      <c r="I4084" s="30"/>
    </row>
    <row r="4085" ht="12.75">
      <c r="I4085" s="30"/>
    </row>
    <row r="4086" ht="12.75">
      <c r="I4086" s="30"/>
    </row>
    <row r="4087" ht="12.75">
      <c r="I4087" s="30"/>
    </row>
    <row r="4088" ht="12.75">
      <c r="I4088" s="30"/>
    </row>
    <row r="4089" ht="12.75">
      <c r="I4089" s="30"/>
    </row>
    <row r="4090" ht="12.75">
      <c r="I4090" s="30"/>
    </row>
    <row r="4091" ht="12.75">
      <c r="I4091" s="30"/>
    </row>
    <row r="4092" ht="12.75">
      <c r="I4092" s="30"/>
    </row>
    <row r="4093" ht="12.75">
      <c r="I4093" s="30"/>
    </row>
    <row r="4094" ht="12.75">
      <c r="I4094" s="30"/>
    </row>
    <row r="4095" ht="12.75">
      <c r="I4095" s="30"/>
    </row>
    <row r="4096" ht="12.75">
      <c r="I4096" s="30"/>
    </row>
    <row r="4097" ht="12.75">
      <c r="I4097" s="30"/>
    </row>
    <row r="4098" ht="12.75">
      <c r="I4098" s="30"/>
    </row>
    <row r="4099" ht="12.75">
      <c r="I4099" s="30"/>
    </row>
    <row r="4100" ht="12.75">
      <c r="I4100" s="30"/>
    </row>
    <row r="4101" ht="12.75">
      <c r="I4101" s="30"/>
    </row>
    <row r="4102" ht="12.75">
      <c r="I4102" s="30"/>
    </row>
    <row r="4103" ht="12.75">
      <c r="I4103" s="30"/>
    </row>
    <row r="4104" ht="12.75">
      <c r="I4104" s="30"/>
    </row>
    <row r="4105" ht="12.75">
      <c r="I4105" s="30"/>
    </row>
    <row r="4106" ht="12.75">
      <c r="I4106" s="30"/>
    </row>
    <row r="4107" ht="12.75">
      <c r="I4107" s="30"/>
    </row>
    <row r="4108" ht="12.75">
      <c r="I4108" s="30"/>
    </row>
    <row r="4109" ht="12.75">
      <c r="I4109" s="30"/>
    </row>
    <row r="4110" ht="12.75">
      <c r="I4110" s="30"/>
    </row>
    <row r="4111" ht="12.75">
      <c r="I4111" s="30"/>
    </row>
    <row r="4112" ht="12.75">
      <c r="I4112" s="30"/>
    </row>
    <row r="4113" ht="12.75">
      <c r="I4113" s="30"/>
    </row>
    <row r="4114" ht="12.75">
      <c r="I4114" s="30"/>
    </row>
    <row r="4115" ht="12.75">
      <c r="I4115" s="30"/>
    </row>
    <row r="4116" ht="12.75">
      <c r="I4116" s="30"/>
    </row>
    <row r="4117" ht="12.75">
      <c r="I4117" s="30"/>
    </row>
    <row r="4118" ht="12.75">
      <c r="I4118" s="30"/>
    </row>
    <row r="4119" ht="12.75">
      <c r="I4119" s="30"/>
    </row>
    <row r="4120" ht="12.75">
      <c r="I4120" s="30"/>
    </row>
    <row r="4121" ht="12.75">
      <c r="I4121" s="30"/>
    </row>
    <row r="4122" ht="12.75">
      <c r="I4122" s="30"/>
    </row>
    <row r="4123" ht="12.75">
      <c r="I4123" s="30"/>
    </row>
    <row r="4124" ht="12.75">
      <c r="I4124" s="30"/>
    </row>
    <row r="4125" ht="12.75">
      <c r="I4125" s="30"/>
    </row>
    <row r="4126" ht="12.75">
      <c r="I4126" s="30"/>
    </row>
    <row r="4127" ht="12.75">
      <c r="I4127" s="30"/>
    </row>
    <row r="4128" ht="12.75">
      <c r="I4128" s="30"/>
    </row>
    <row r="4129" ht="12.75">
      <c r="I4129" s="30"/>
    </row>
    <row r="4130" ht="12.75">
      <c r="I4130" s="30"/>
    </row>
    <row r="4131" ht="12.75">
      <c r="I4131" s="30"/>
    </row>
    <row r="4132" ht="12.75">
      <c r="I4132" s="30"/>
    </row>
    <row r="4133" ht="12.75">
      <c r="I4133" s="30"/>
    </row>
    <row r="4134" ht="12.75">
      <c r="I4134" s="30"/>
    </row>
    <row r="4135" ht="12.75">
      <c r="I4135" s="30"/>
    </row>
    <row r="4136" ht="12.75">
      <c r="I4136" s="30"/>
    </row>
    <row r="4137" ht="12.75">
      <c r="I4137" s="30"/>
    </row>
    <row r="4138" ht="12.75">
      <c r="I4138" s="30"/>
    </row>
    <row r="4139" ht="12.75">
      <c r="I4139" s="30"/>
    </row>
    <row r="4140" ht="12.75">
      <c r="I4140" s="30"/>
    </row>
    <row r="4141" ht="12.75">
      <c r="I4141" s="30"/>
    </row>
    <row r="4142" ht="12.75">
      <c r="I4142" s="30"/>
    </row>
    <row r="4143" ht="12.75">
      <c r="I4143" s="30"/>
    </row>
    <row r="4144" ht="12.75">
      <c r="I4144" s="30"/>
    </row>
    <row r="4145" ht="12.75">
      <c r="I4145" s="30"/>
    </row>
    <row r="4146" ht="12.75">
      <c r="I4146" s="30"/>
    </row>
    <row r="4147" ht="12.75">
      <c r="I4147" s="30"/>
    </row>
    <row r="4148" ht="12.75">
      <c r="I4148" s="30"/>
    </row>
    <row r="4149" ht="12.75">
      <c r="I4149" s="30"/>
    </row>
    <row r="4150" ht="12.75">
      <c r="I4150" s="30"/>
    </row>
    <row r="4151" ht="12.75">
      <c r="I4151" s="30"/>
    </row>
    <row r="4152" ht="12.75">
      <c r="I4152" s="30"/>
    </row>
    <row r="4153" ht="12.75">
      <c r="I4153" s="30"/>
    </row>
    <row r="4154" ht="12.75">
      <c r="I4154" s="30"/>
    </row>
    <row r="4155" ht="12.75">
      <c r="I4155" s="30"/>
    </row>
    <row r="4156" ht="12.75">
      <c r="I4156" s="30"/>
    </row>
    <row r="4157" ht="12.75">
      <c r="I4157" s="30"/>
    </row>
    <row r="4158" ht="12.75">
      <c r="I4158" s="30"/>
    </row>
    <row r="4159" ht="12.75">
      <c r="I4159" s="30"/>
    </row>
    <row r="4160" ht="12.75">
      <c r="I4160" s="30"/>
    </row>
    <row r="4161" ht="12.75">
      <c r="I4161" s="30"/>
    </row>
    <row r="4162" ht="12.75">
      <c r="I4162" s="30"/>
    </row>
    <row r="4163" ht="12.75">
      <c r="I4163" s="30"/>
    </row>
    <row r="4164" ht="12.75">
      <c r="I4164" s="30"/>
    </row>
    <row r="4165" ht="12.75">
      <c r="I4165" s="30"/>
    </row>
    <row r="4166" ht="12.75">
      <c r="I4166" s="30"/>
    </row>
    <row r="4167" ht="12.75">
      <c r="I4167" s="30"/>
    </row>
    <row r="4168" ht="12.75">
      <c r="I4168" s="30"/>
    </row>
    <row r="4169" ht="12.75">
      <c r="I4169" s="30"/>
    </row>
    <row r="4170" ht="12.75">
      <c r="I4170" s="30"/>
    </row>
    <row r="4171" ht="12.75">
      <c r="I4171" s="30"/>
    </row>
    <row r="4172" ht="12.75">
      <c r="I4172" s="30"/>
    </row>
    <row r="4173" ht="12.75">
      <c r="I4173" s="30"/>
    </row>
    <row r="4174" ht="12.75">
      <c r="I4174" s="30"/>
    </row>
    <row r="4175" ht="12.75">
      <c r="I4175" s="30"/>
    </row>
    <row r="4176" ht="12.75">
      <c r="I4176" s="30"/>
    </row>
    <row r="4177" ht="12.75">
      <c r="I4177" s="30"/>
    </row>
    <row r="4178" ht="12.75">
      <c r="I4178" s="30"/>
    </row>
    <row r="4179" ht="12.75">
      <c r="I4179" s="30"/>
    </row>
    <row r="4180" ht="12.75">
      <c r="I4180" s="30"/>
    </row>
    <row r="4181" ht="12.75">
      <c r="I4181" s="30"/>
    </row>
    <row r="4182" ht="12.75">
      <c r="I4182" s="30"/>
    </row>
    <row r="4183" ht="12.75">
      <c r="I4183" s="30"/>
    </row>
    <row r="4184" ht="12.75">
      <c r="I4184" s="30"/>
    </row>
    <row r="4185" ht="12.75">
      <c r="I4185" s="30"/>
    </row>
    <row r="4186" ht="12.75">
      <c r="I4186" s="30"/>
    </row>
    <row r="4187" ht="12.75">
      <c r="I4187" s="30"/>
    </row>
    <row r="4188" ht="12.75">
      <c r="I4188" s="30"/>
    </row>
    <row r="4189" ht="12.75">
      <c r="I4189" s="30"/>
    </row>
    <row r="4190" ht="12.75">
      <c r="I4190" s="30"/>
    </row>
    <row r="4191" ht="12.75">
      <c r="I4191" s="30"/>
    </row>
    <row r="4192" ht="12.75">
      <c r="I4192" s="30"/>
    </row>
    <row r="4193" ht="12.75">
      <c r="I4193" s="30"/>
    </row>
    <row r="4194" ht="12.75">
      <c r="I4194" s="30"/>
    </row>
    <row r="4195" ht="12.75">
      <c r="I4195" s="30"/>
    </row>
    <row r="4196" ht="12.75">
      <c r="I4196" s="30"/>
    </row>
    <row r="4197" ht="12.75">
      <c r="I4197" s="30"/>
    </row>
    <row r="4198" ht="12.75">
      <c r="I4198" s="30"/>
    </row>
    <row r="4199" ht="12.75">
      <c r="I4199" s="30"/>
    </row>
    <row r="4200" ht="12.75">
      <c r="I4200" s="30"/>
    </row>
    <row r="4201" ht="12.75">
      <c r="I4201" s="30"/>
    </row>
    <row r="4202" ht="12.75">
      <c r="I4202" s="30"/>
    </row>
    <row r="4203" ht="12.75">
      <c r="I4203" s="30"/>
    </row>
    <row r="4204" ht="12.75">
      <c r="I4204" s="30"/>
    </row>
    <row r="4205" ht="12.75">
      <c r="I4205" s="30"/>
    </row>
    <row r="4206" ht="12.75">
      <c r="I4206" s="30"/>
    </row>
    <row r="4207" ht="12.75">
      <c r="I4207" s="30"/>
    </row>
    <row r="4208" ht="12.75">
      <c r="I4208" s="30"/>
    </row>
    <row r="4209" ht="12.75">
      <c r="I4209" s="30"/>
    </row>
    <row r="4210" ht="12.75">
      <c r="I4210" s="30"/>
    </row>
    <row r="4211" ht="12.75">
      <c r="I4211" s="30"/>
    </row>
    <row r="4212" ht="12.75">
      <c r="I4212" s="30"/>
    </row>
    <row r="4213" ht="12.75">
      <c r="I4213" s="30"/>
    </row>
    <row r="4214" ht="12.75">
      <c r="I4214" s="30"/>
    </row>
    <row r="4215" ht="12.75">
      <c r="I4215" s="30"/>
    </row>
    <row r="4216" ht="12.75">
      <c r="I4216" s="30"/>
    </row>
    <row r="4217" ht="12.75">
      <c r="I4217" s="30"/>
    </row>
    <row r="4218" ht="12.75">
      <c r="I4218" s="30"/>
    </row>
    <row r="4219" ht="12.75">
      <c r="I4219" s="30"/>
    </row>
    <row r="4220" ht="12.75">
      <c r="I4220" s="30"/>
    </row>
    <row r="4221" ht="12.75">
      <c r="I4221" s="30"/>
    </row>
    <row r="4222" ht="12.75">
      <c r="I4222" s="30"/>
    </row>
    <row r="4223" ht="12.75">
      <c r="I4223" s="30"/>
    </row>
    <row r="4224" ht="12.75">
      <c r="I4224" s="30"/>
    </row>
    <row r="4225" ht="12.75">
      <c r="I4225" s="30"/>
    </row>
    <row r="4226" ht="12.75">
      <c r="I4226" s="30"/>
    </row>
    <row r="4227" ht="12.75">
      <c r="I4227" s="30"/>
    </row>
    <row r="4228" ht="12.75">
      <c r="I4228" s="30"/>
    </row>
    <row r="4229" ht="12.75">
      <c r="I4229" s="30"/>
    </row>
    <row r="4230" ht="12.75">
      <c r="I4230" s="30"/>
    </row>
    <row r="4231" ht="12.75">
      <c r="I4231" s="30"/>
    </row>
    <row r="4232" ht="12.75">
      <c r="I4232" s="30"/>
    </row>
    <row r="4233" ht="12.75">
      <c r="I4233" s="30"/>
    </row>
    <row r="4234" ht="12.75">
      <c r="I4234" s="30"/>
    </row>
    <row r="4235" ht="12.75">
      <c r="I4235" s="30"/>
    </row>
    <row r="4236" ht="12.75">
      <c r="I4236" s="30"/>
    </row>
    <row r="4237" ht="12.75">
      <c r="I4237" s="30"/>
    </row>
    <row r="4238" ht="12.75">
      <c r="I4238" s="30"/>
    </row>
    <row r="4239" ht="12.75">
      <c r="I4239" s="30"/>
    </row>
    <row r="4240" ht="12.75">
      <c r="I4240" s="30"/>
    </row>
    <row r="4241" ht="12.75">
      <c r="I4241" s="30"/>
    </row>
    <row r="4242" ht="12.75">
      <c r="I4242" s="30"/>
    </row>
    <row r="4243" ht="12.75">
      <c r="I4243" s="30"/>
    </row>
    <row r="4244" ht="12.75">
      <c r="I4244" s="30"/>
    </row>
    <row r="4245" ht="12.75">
      <c r="I4245" s="30"/>
    </row>
    <row r="4246" ht="12.75">
      <c r="I4246" s="30"/>
    </row>
    <row r="4247" ht="12.75">
      <c r="I4247" s="30"/>
    </row>
    <row r="4248" ht="12.75">
      <c r="I4248" s="30"/>
    </row>
    <row r="4249" ht="12.75">
      <c r="I4249" s="30"/>
    </row>
    <row r="4250" ht="12.75">
      <c r="I4250" s="30"/>
    </row>
    <row r="4251" ht="12.75">
      <c r="I4251" s="30"/>
    </row>
    <row r="4252" ht="12.75">
      <c r="I4252" s="30"/>
    </row>
    <row r="4253" ht="12.75">
      <c r="I4253" s="30"/>
    </row>
    <row r="4254" ht="12.75">
      <c r="I4254" s="30"/>
    </row>
    <row r="4255" ht="12.75">
      <c r="I4255" s="30"/>
    </row>
    <row r="4256" ht="12.75">
      <c r="I4256" s="30"/>
    </row>
    <row r="4257" ht="12.75">
      <c r="I4257" s="30"/>
    </row>
    <row r="4258" ht="12.75">
      <c r="I4258" s="30"/>
    </row>
    <row r="4259" ht="12.75">
      <c r="I4259" s="30"/>
    </row>
    <row r="4260" ht="12.75">
      <c r="I4260" s="30"/>
    </row>
    <row r="4261" ht="12.75">
      <c r="I4261" s="30"/>
    </row>
    <row r="4262" ht="12.75">
      <c r="I4262" s="30"/>
    </row>
    <row r="4263" ht="12.75">
      <c r="I4263" s="30"/>
    </row>
    <row r="4264" ht="12.75">
      <c r="I4264" s="30"/>
    </row>
    <row r="4265" ht="12.75">
      <c r="I4265" s="30"/>
    </row>
    <row r="4266" ht="12.75">
      <c r="I4266" s="30"/>
    </row>
    <row r="4267" ht="12.75">
      <c r="I4267" s="30"/>
    </row>
    <row r="4268" ht="12.75">
      <c r="I4268" s="30"/>
    </row>
    <row r="4269" ht="12.75">
      <c r="I4269" s="30"/>
    </row>
    <row r="4270" ht="12.75">
      <c r="I4270" s="30"/>
    </row>
    <row r="4271" ht="12.75">
      <c r="I4271" s="30"/>
    </row>
    <row r="4272" ht="12.75">
      <c r="I4272" s="30"/>
    </row>
    <row r="4273" ht="12.75">
      <c r="I4273" s="30"/>
    </row>
    <row r="4274" ht="12.75">
      <c r="I4274" s="30"/>
    </row>
    <row r="4275" ht="12.75">
      <c r="I4275" s="30"/>
    </row>
    <row r="4276" ht="12.75">
      <c r="I4276" s="30"/>
    </row>
    <row r="4277" ht="12.75">
      <c r="I4277" s="30"/>
    </row>
    <row r="4278" ht="12.75">
      <c r="I4278" s="30"/>
    </row>
    <row r="4279" ht="12.75">
      <c r="I4279" s="30"/>
    </row>
    <row r="4280" ht="12.75">
      <c r="I4280" s="30"/>
    </row>
    <row r="4281" ht="12.75">
      <c r="I4281" s="30"/>
    </row>
    <row r="4282" ht="12.75">
      <c r="I4282" s="30"/>
    </row>
    <row r="4283" ht="12.75">
      <c r="I4283" s="30"/>
    </row>
    <row r="4284" ht="12.75">
      <c r="I4284" s="30"/>
    </row>
    <row r="4285" ht="12.75">
      <c r="I4285" s="30"/>
    </row>
    <row r="4286" ht="12.75">
      <c r="I4286" s="30"/>
    </row>
    <row r="4287" ht="12.75">
      <c r="I4287" s="30"/>
    </row>
    <row r="4288" ht="12.75">
      <c r="I4288" s="30"/>
    </row>
    <row r="4289" ht="12.75">
      <c r="I4289" s="30"/>
    </row>
    <row r="4290" ht="12.75">
      <c r="I4290" s="30"/>
    </row>
    <row r="4291" ht="12.75">
      <c r="I4291" s="30"/>
    </row>
    <row r="4292" ht="12.75">
      <c r="I4292" s="30"/>
    </row>
    <row r="4293" ht="12.75">
      <c r="I4293" s="30"/>
    </row>
    <row r="4294" ht="12.75">
      <c r="I4294" s="30"/>
    </row>
    <row r="4295" ht="12.75">
      <c r="I4295" s="30"/>
    </row>
    <row r="4296" ht="12.75">
      <c r="I4296" s="30"/>
    </row>
    <row r="4297" ht="12.75">
      <c r="I4297" s="30"/>
    </row>
    <row r="4298" ht="12.75">
      <c r="I4298" s="30"/>
    </row>
    <row r="4299" ht="12.75">
      <c r="I4299" s="30"/>
    </row>
    <row r="4300" ht="12.75">
      <c r="I4300" s="30"/>
    </row>
    <row r="4301" ht="12.75">
      <c r="I4301" s="30"/>
    </row>
    <row r="4302" ht="12.75">
      <c r="I4302" s="30"/>
    </row>
    <row r="4303" ht="12.75">
      <c r="I4303" s="30"/>
    </row>
    <row r="4304" ht="12.75">
      <c r="I4304" s="30"/>
    </row>
    <row r="4305" ht="12.75">
      <c r="I4305" s="30"/>
    </row>
    <row r="4306" ht="12.75">
      <c r="I4306" s="30"/>
    </row>
    <row r="4307" ht="12.75">
      <c r="I4307" s="30"/>
    </row>
    <row r="4308" ht="12.75">
      <c r="I4308" s="30"/>
    </row>
    <row r="4309" ht="12.75">
      <c r="I4309" s="30"/>
    </row>
    <row r="4310" ht="12.75">
      <c r="I4310" s="30"/>
    </row>
    <row r="4311" ht="12.75">
      <c r="I4311" s="30"/>
    </row>
    <row r="4312" ht="12.75">
      <c r="I4312" s="30"/>
    </row>
    <row r="4313" ht="12.75">
      <c r="I4313" s="30"/>
    </row>
    <row r="4314" ht="12.75">
      <c r="I4314" s="30"/>
    </row>
    <row r="4315" ht="12.75">
      <c r="I4315" s="30"/>
    </row>
    <row r="4316" ht="12.75">
      <c r="I4316" s="30"/>
    </row>
    <row r="4317" ht="12.75">
      <c r="I4317" s="30"/>
    </row>
    <row r="4318" ht="12.75">
      <c r="I4318" s="30"/>
    </row>
    <row r="4319" ht="12.75">
      <c r="I4319" s="30"/>
    </row>
    <row r="4320" ht="12.75">
      <c r="I4320" s="30"/>
    </row>
    <row r="4321" ht="12.75">
      <c r="I4321" s="30"/>
    </row>
    <row r="4322" ht="12.75">
      <c r="I4322" s="30"/>
    </row>
    <row r="4323" ht="12.75">
      <c r="I4323" s="30"/>
    </row>
    <row r="4324" ht="12.75">
      <c r="I4324" s="30"/>
    </row>
    <row r="4325" ht="12.75">
      <c r="I4325" s="30"/>
    </row>
    <row r="4326" ht="12.75">
      <c r="I4326" s="30"/>
    </row>
    <row r="4327" ht="12.75">
      <c r="I4327" s="30"/>
    </row>
    <row r="4328" ht="12.75">
      <c r="I4328" s="30"/>
    </row>
    <row r="4329" ht="12.75">
      <c r="I4329" s="30"/>
    </row>
    <row r="4330" ht="12.75">
      <c r="I4330" s="30"/>
    </row>
    <row r="4331" ht="12.75">
      <c r="I4331" s="30"/>
    </row>
    <row r="4332" ht="12.75">
      <c r="I4332" s="30"/>
    </row>
    <row r="4333" ht="12.75">
      <c r="I4333" s="30"/>
    </row>
    <row r="4334" ht="12.75">
      <c r="I4334" s="30"/>
    </row>
    <row r="4335" ht="12.75">
      <c r="I4335" s="30"/>
    </row>
    <row r="4336" ht="12.75">
      <c r="I4336" s="30"/>
    </row>
    <row r="4337" ht="12.75">
      <c r="I4337" s="30"/>
    </row>
    <row r="4338" ht="12.75">
      <c r="I4338" s="30"/>
    </row>
    <row r="4339" ht="12.75">
      <c r="I4339" s="30"/>
    </row>
    <row r="4340" ht="12.75">
      <c r="I4340" s="30"/>
    </row>
    <row r="4341" ht="12.75">
      <c r="I4341" s="30"/>
    </row>
    <row r="4342" ht="12.75">
      <c r="I4342" s="30"/>
    </row>
    <row r="4343" ht="12.75">
      <c r="I4343" s="30"/>
    </row>
    <row r="4344" ht="12.75">
      <c r="I4344" s="30"/>
    </row>
    <row r="4345" ht="12.75">
      <c r="I4345" s="30"/>
    </row>
    <row r="4346" ht="12.75">
      <c r="I4346" s="30"/>
    </row>
    <row r="4347" ht="12.75">
      <c r="I4347" s="30"/>
    </row>
    <row r="4348" ht="12.75">
      <c r="I4348" s="30"/>
    </row>
    <row r="4349" ht="12.75">
      <c r="I4349" s="30"/>
    </row>
    <row r="4350" ht="12.75">
      <c r="I4350" s="30"/>
    </row>
    <row r="4351" ht="12.75">
      <c r="I4351" s="30"/>
    </row>
    <row r="4352" ht="12.75">
      <c r="I4352" s="30"/>
    </row>
    <row r="4353" ht="12.75">
      <c r="I4353" s="30"/>
    </row>
    <row r="4354" ht="12.75">
      <c r="I4354" s="30"/>
    </row>
    <row r="4355" ht="12.75">
      <c r="I4355" s="30"/>
    </row>
    <row r="4356" ht="12.75">
      <c r="I4356" s="30"/>
    </row>
    <row r="4357" ht="12.75">
      <c r="I4357" s="30"/>
    </row>
    <row r="4358" ht="12.75">
      <c r="I4358" s="30"/>
    </row>
    <row r="4359" ht="12.75">
      <c r="I4359" s="30"/>
    </row>
    <row r="4360" ht="12.75">
      <c r="I4360" s="30"/>
    </row>
    <row r="4361" ht="12.75">
      <c r="I4361" s="30"/>
    </row>
    <row r="4362" ht="12.75">
      <c r="I4362" s="30"/>
    </row>
    <row r="4363" ht="12.75">
      <c r="I4363" s="30"/>
    </row>
    <row r="4364" ht="12.75">
      <c r="I4364" s="30"/>
    </row>
    <row r="4365" ht="12.75">
      <c r="I4365" s="30"/>
    </row>
    <row r="4366" ht="12.75">
      <c r="I4366" s="30"/>
    </row>
    <row r="4367" ht="12.75">
      <c r="I4367" s="30"/>
    </row>
    <row r="4368" ht="12.75">
      <c r="I4368" s="30"/>
    </row>
    <row r="4369" ht="12.75">
      <c r="I4369" s="30"/>
    </row>
    <row r="4370" ht="12.75">
      <c r="I4370" s="30"/>
    </row>
    <row r="4371" ht="12.75">
      <c r="I4371" s="30"/>
    </row>
    <row r="4372" ht="12.75">
      <c r="I4372" s="30"/>
    </row>
    <row r="4373" ht="12.75">
      <c r="I4373" s="30"/>
    </row>
    <row r="4374" ht="12.75">
      <c r="I4374" s="30"/>
    </row>
    <row r="4375" ht="12.75">
      <c r="I4375" s="30"/>
    </row>
    <row r="4376" ht="12.75">
      <c r="I4376" s="30"/>
    </row>
    <row r="4377" ht="12.75">
      <c r="I4377" s="30"/>
    </row>
    <row r="4378" ht="12.75">
      <c r="I4378" s="30"/>
    </row>
    <row r="4379" ht="12.75">
      <c r="I4379" s="30"/>
    </row>
    <row r="4380" ht="12.75">
      <c r="I4380" s="30"/>
    </row>
    <row r="4381" ht="12.75">
      <c r="I4381" s="30"/>
    </row>
    <row r="4382" ht="12.75">
      <c r="I4382" s="30"/>
    </row>
    <row r="4383" ht="12.75">
      <c r="I4383" s="30"/>
    </row>
    <row r="4384" ht="12.75">
      <c r="I4384" s="30"/>
    </row>
    <row r="4385" ht="12.75">
      <c r="I4385" s="30"/>
    </row>
    <row r="4386" ht="12.75">
      <c r="I4386" s="30"/>
    </row>
    <row r="4387" ht="12.75">
      <c r="I4387" s="30"/>
    </row>
    <row r="4388" ht="12.75">
      <c r="I4388" s="30"/>
    </row>
    <row r="4389" ht="12.75">
      <c r="I4389" s="30"/>
    </row>
    <row r="4390" ht="12.75">
      <c r="I4390" s="30"/>
    </row>
    <row r="4391" ht="12.75">
      <c r="I4391" s="30"/>
    </row>
    <row r="4392" ht="12.75">
      <c r="I4392" s="30"/>
    </row>
    <row r="4393" ht="12.75">
      <c r="I4393" s="30"/>
    </row>
    <row r="4394" ht="12.75">
      <c r="I4394" s="30"/>
    </row>
    <row r="4395" ht="12.75">
      <c r="I4395" s="30"/>
    </row>
    <row r="4396" ht="12.75">
      <c r="I4396" s="30"/>
    </row>
    <row r="4397" ht="12.75">
      <c r="I4397" s="30"/>
    </row>
    <row r="4398" ht="12.75">
      <c r="I4398" s="30"/>
    </row>
    <row r="4399" ht="12.75">
      <c r="I4399" s="30"/>
    </row>
    <row r="4400" ht="12.75">
      <c r="I4400" s="30"/>
    </row>
    <row r="4401" ht="12.75">
      <c r="I4401" s="30"/>
    </row>
    <row r="4402" ht="12.75">
      <c r="I4402" s="30"/>
    </row>
    <row r="4403" ht="12.75">
      <c r="I4403" s="30"/>
    </row>
    <row r="4404" ht="12.75">
      <c r="I4404" s="30"/>
    </row>
    <row r="4405" ht="12.75">
      <c r="I4405" s="30"/>
    </row>
    <row r="4406" ht="12.75">
      <c r="I4406" s="30"/>
    </row>
    <row r="4407" ht="12.75">
      <c r="I4407" s="30"/>
    </row>
    <row r="4408" ht="12.75">
      <c r="I4408" s="30"/>
    </row>
    <row r="4409" ht="12.75">
      <c r="I4409" s="30"/>
    </row>
    <row r="4410" ht="12.75">
      <c r="I4410" s="30"/>
    </row>
    <row r="4411" ht="12.75">
      <c r="I4411" s="30"/>
    </row>
    <row r="4412" ht="12.75">
      <c r="I4412" s="30"/>
    </row>
    <row r="4413" ht="12.75">
      <c r="I4413" s="30"/>
    </row>
    <row r="4414" ht="12.75">
      <c r="I4414" s="30"/>
    </row>
    <row r="4415" ht="12.75">
      <c r="I4415" s="30"/>
    </row>
    <row r="4416" ht="12.75">
      <c r="I4416" s="30"/>
    </row>
    <row r="4417" ht="12.75">
      <c r="I4417" s="30"/>
    </row>
    <row r="4418" ht="12.75">
      <c r="I4418" s="30"/>
    </row>
    <row r="4419" ht="12.75">
      <c r="I4419" s="30"/>
    </row>
    <row r="4420" ht="12.75">
      <c r="I4420" s="30"/>
    </row>
    <row r="4421" ht="12.75">
      <c r="I4421" s="30"/>
    </row>
    <row r="4422" ht="12.75">
      <c r="I4422" s="30"/>
    </row>
    <row r="4423" ht="12.75">
      <c r="I4423" s="30"/>
    </row>
    <row r="4424" ht="12.75">
      <c r="I4424" s="30"/>
    </row>
    <row r="4425" ht="12.75">
      <c r="I4425" s="30"/>
    </row>
    <row r="4426" ht="12.75">
      <c r="I4426" s="30"/>
    </row>
    <row r="4427" ht="12.75">
      <c r="I4427" s="30"/>
    </row>
    <row r="4428" ht="12.75">
      <c r="I4428" s="30"/>
    </row>
    <row r="4429" ht="12.75">
      <c r="I4429" s="30"/>
    </row>
    <row r="4430" ht="12.75">
      <c r="I4430" s="30"/>
    </row>
    <row r="4431" ht="12.75">
      <c r="I4431" s="30"/>
    </row>
    <row r="4432" ht="12.75">
      <c r="I4432" s="30"/>
    </row>
    <row r="4433" ht="12.75">
      <c r="I4433" s="30"/>
    </row>
    <row r="4434" ht="12.75">
      <c r="I4434" s="30"/>
    </row>
  </sheetData>
  <mergeCells count="172">
    <mergeCell ref="I114:I115"/>
    <mergeCell ref="J114:J115"/>
    <mergeCell ref="K114:K115"/>
    <mergeCell ref="A114:A115"/>
    <mergeCell ref="B114:B115"/>
    <mergeCell ref="C114:C115"/>
    <mergeCell ref="D114:D115"/>
    <mergeCell ref="I107:I110"/>
    <mergeCell ref="J107:J110"/>
    <mergeCell ref="K107:K110"/>
    <mergeCell ref="A111:A113"/>
    <mergeCell ref="B111:B113"/>
    <mergeCell ref="C111:C113"/>
    <mergeCell ref="D111:D113"/>
    <mergeCell ref="I111:I113"/>
    <mergeCell ref="J111:J113"/>
    <mergeCell ref="K111:K113"/>
    <mergeCell ref="A107:A110"/>
    <mergeCell ref="B107:B110"/>
    <mergeCell ref="C107:C110"/>
    <mergeCell ref="D107:D110"/>
    <mergeCell ref="I100:I101"/>
    <mergeCell ref="J100:J101"/>
    <mergeCell ref="K100:K101"/>
    <mergeCell ref="A102:A106"/>
    <mergeCell ref="B102:B106"/>
    <mergeCell ref="C102:C106"/>
    <mergeCell ref="D102:D106"/>
    <mergeCell ref="I102:I106"/>
    <mergeCell ref="J102:J106"/>
    <mergeCell ref="K102:K106"/>
    <mergeCell ref="A100:A101"/>
    <mergeCell ref="B100:B101"/>
    <mergeCell ref="C100:C101"/>
    <mergeCell ref="D100:D101"/>
    <mergeCell ref="I92:I95"/>
    <mergeCell ref="J92:J95"/>
    <mergeCell ref="K92:K95"/>
    <mergeCell ref="A96:A99"/>
    <mergeCell ref="B96:B99"/>
    <mergeCell ref="C96:C99"/>
    <mergeCell ref="D96:D99"/>
    <mergeCell ref="I96:I99"/>
    <mergeCell ref="J96:J99"/>
    <mergeCell ref="K96:K99"/>
    <mergeCell ref="A92:A95"/>
    <mergeCell ref="B92:B95"/>
    <mergeCell ref="C92:C95"/>
    <mergeCell ref="D92:D95"/>
    <mergeCell ref="I78:I82"/>
    <mergeCell ref="J78:J82"/>
    <mergeCell ref="K78:K82"/>
    <mergeCell ref="A83:A91"/>
    <mergeCell ref="B83:B91"/>
    <mergeCell ref="C83:C91"/>
    <mergeCell ref="D83:D91"/>
    <mergeCell ref="I83:I91"/>
    <mergeCell ref="J83:J91"/>
    <mergeCell ref="K83:K91"/>
    <mergeCell ref="A78:A82"/>
    <mergeCell ref="B78:B82"/>
    <mergeCell ref="C78:C82"/>
    <mergeCell ref="D78:D82"/>
    <mergeCell ref="I70:I72"/>
    <mergeCell ref="J70:J72"/>
    <mergeCell ref="K70:K72"/>
    <mergeCell ref="A73:A77"/>
    <mergeCell ref="B73:B77"/>
    <mergeCell ref="C73:C77"/>
    <mergeCell ref="D73:D77"/>
    <mergeCell ref="I73:I77"/>
    <mergeCell ref="J73:J77"/>
    <mergeCell ref="K73:K77"/>
    <mergeCell ref="A70:A72"/>
    <mergeCell ref="B70:B72"/>
    <mergeCell ref="C70:C72"/>
    <mergeCell ref="D70:D72"/>
    <mergeCell ref="I62:I65"/>
    <mergeCell ref="J62:J65"/>
    <mergeCell ref="K62:K65"/>
    <mergeCell ref="A66:A69"/>
    <mergeCell ref="B66:B69"/>
    <mergeCell ref="C66:C69"/>
    <mergeCell ref="D66:D69"/>
    <mergeCell ref="I66:I69"/>
    <mergeCell ref="J66:J69"/>
    <mergeCell ref="K66:K69"/>
    <mergeCell ref="A62:A65"/>
    <mergeCell ref="B62:B65"/>
    <mergeCell ref="C62:C65"/>
    <mergeCell ref="D62:D65"/>
    <mergeCell ref="I52:I54"/>
    <mergeCell ref="J52:J54"/>
    <mergeCell ref="K52:K54"/>
    <mergeCell ref="A55:A57"/>
    <mergeCell ref="B55:B57"/>
    <mergeCell ref="C55:C57"/>
    <mergeCell ref="D55:D57"/>
    <mergeCell ref="I55:I57"/>
    <mergeCell ref="J55:J57"/>
    <mergeCell ref="K55:K57"/>
    <mergeCell ref="A52:A54"/>
    <mergeCell ref="B52:B54"/>
    <mergeCell ref="C52:C54"/>
    <mergeCell ref="D52:D54"/>
    <mergeCell ref="I43:I47"/>
    <mergeCell ref="J43:J47"/>
    <mergeCell ref="K43:K47"/>
    <mergeCell ref="A48:A51"/>
    <mergeCell ref="B48:B51"/>
    <mergeCell ref="C48:C51"/>
    <mergeCell ref="D48:D51"/>
    <mergeCell ref="I48:I51"/>
    <mergeCell ref="J48:J51"/>
    <mergeCell ref="K48:K51"/>
    <mergeCell ref="A43:A47"/>
    <mergeCell ref="B43:B47"/>
    <mergeCell ref="C43:C47"/>
    <mergeCell ref="D43:D47"/>
    <mergeCell ref="I34:I37"/>
    <mergeCell ref="J34:J37"/>
    <mergeCell ref="K34:K37"/>
    <mergeCell ref="A38:A41"/>
    <mergeCell ref="B38:B41"/>
    <mergeCell ref="C38:C41"/>
    <mergeCell ref="D38:D41"/>
    <mergeCell ref="I38:I41"/>
    <mergeCell ref="J38:J41"/>
    <mergeCell ref="K38:K41"/>
    <mergeCell ref="A34:A37"/>
    <mergeCell ref="B34:B37"/>
    <mergeCell ref="C34:C37"/>
    <mergeCell ref="D34:D37"/>
    <mergeCell ref="I21:I29"/>
    <mergeCell ref="J21:J29"/>
    <mergeCell ref="K21:K29"/>
    <mergeCell ref="A30:A32"/>
    <mergeCell ref="B30:B32"/>
    <mergeCell ref="C30:C32"/>
    <mergeCell ref="D30:D32"/>
    <mergeCell ref="I30:I32"/>
    <mergeCell ref="J30:J32"/>
    <mergeCell ref="K30:K32"/>
    <mergeCell ref="A21:A29"/>
    <mergeCell ref="B21:B29"/>
    <mergeCell ref="C21:C29"/>
    <mergeCell ref="D21:D29"/>
    <mergeCell ref="I10:I12"/>
    <mergeCell ref="J10:J12"/>
    <mergeCell ref="K10:K12"/>
    <mergeCell ref="A13:A20"/>
    <mergeCell ref="B13:B20"/>
    <mergeCell ref="C13:C20"/>
    <mergeCell ref="D13:D20"/>
    <mergeCell ref="I13:I20"/>
    <mergeCell ref="J13:J20"/>
    <mergeCell ref="K13:K20"/>
    <mergeCell ref="B1:D2"/>
    <mergeCell ref="A10:A12"/>
    <mergeCell ref="B10:B12"/>
    <mergeCell ref="C10:C12"/>
    <mergeCell ref="D10:D12"/>
    <mergeCell ref="E1:H2"/>
    <mergeCell ref="I1:K2"/>
    <mergeCell ref="A5:A9"/>
    <mergeCell ref="B5:B9"/>
    <mergeCell ref="C5:C9"/>
    <mergeCell ref="D5:D9"/>
    <mergeCell ref="I5:I9"/>
    <mergeCell ref="J5:J9"/>
    <mergeCell ref="K5:K9"/>
    <mergeCell ref="A1:A3"/>
  </mergeCells>
  <printOptions horizontalCentered="1"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3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38.8515625" style="2" customWidth="1"/>
    <col min="2" max="2" width="9.421875" style="30" customWidth="1"/>
    <col min="3" max="3" width="10.28125" style="30" customWidth="1"/>
    <col min="4" max="4" width="7.7109375" style="30" customWidth="1"/>
    <col min="5" max="6" width="10.140625" style="30" customWidth="1"/>
    <col min="7" max="7" width="10.140625" style="31" customWidth="1"/>
    <col min="8" max="8" width="61.8515625" style="30" customWidth="1"/>
    <col min="9" max="10" width="9.7109375" style="2" customWidth="1"/>
    <col min="11" max="11" width="9.7109375" style="31" customWidth="1"/>
    <col min="12" max="16384" width="9.140625" style="2" customWidth="1"/>
  </cols>
  <sheetData>
    <row r="1" spans="1:8" ht="15.75">
      <c r="A1" s="98" t="s">
        <v>148</v>
      </c>
      <c r="B1" s="98"/>
      <c r="C1" s="98"/>
      <c r="D1" s="98"/>
      <c r="E1" s="98"/>
      <c r="F1" s="98"/>
      <c r="G1" s="98"/>
      <c r="H1" s="99"/>
    </row>
    <row r="3" spans="1:11" ht="11.25" customHeight="1">
      <c r="A3" s="53" t="s">
        <v>17</v>
      </c>
      <c r="B3" s="56" t="s">
        <v>18</v>
      </c>
      <c r="C3" s="56"/>
      <c r="D3" s="56"/>
      <c r="E3" s="37" t="s">
        <v>19</v>
      </c>
      <c r="F3" s="38"/>
      <c r="G3" s="38"/>
      <c r="H3" s="39"/>
      <c r="I3" s="43" t="s">
        <v>20</v>
      </c>
      <c r="J3" s="43"/>
      <c r="K3" s="43"/>
    </row>
    <row r="4" spans="1:11" s="3" customFormat="1" ht="14.25" customHeight="1">
      <c r="A4" s="54"/>
      <c r="B4" s="56"/>
      <c r="C4" s="56"/>
      <c r="D4" s="56"/>
      <c r="E4" s="40"/>
      <c r="F4" s="41"/>
      <c r="G4" s="41"/>
      <c r="H4" s="42"/>
      <c r="I4" s="43"/>
      <c r="J4" s="43"/>
      <c r="K4" s="43"/>
    </row>
    <row r="5" spans="1:11" s="3" customFormat="1" ht="39.75" customHeight="1">
      <c r="A5" s="55"/>
      <c r="B5" s="4" t="s">
        <v>21</v>
      </c>
      <c r="C5" s="4" t="s">
        <v>147</v>
      </c>
      <c r="D5" s="4" t="s">
        <v>23</v>
      </c>
      <c r="E5" s="4" t="s">
        <v>21</v>
      </c>
      <c r="F5" s="4" t="s">
        <v>147</v>
      </c>
      <c r="G5" s="5" t="s">
        <v>23</v>
      </c>
      <c r="H5" s="1" t="s">
        <v>24</v>
      </c>
      <c r="I5" s="4" t="s">
        <v>21</v>
      </c>
      <c r="J5" s="4" t="s">
        <v>147</v>
      </c>
      <c r="K5" s="6" t="s">
        <v>23</v>
      </c>
    </row>
    <row r="6" spans="1:11" s="11" customFormat="1" ht="28.5" customHeight="1">
      <c r="A6" s="7" t="s">
        <v>0</v>
      </c>
      <c r="B6" s="8">
        <f>132+549</f>
        <v>681</v>
      </c>
      <c r="C6" s="8">
        <v>436</v>
      </c>
      <c r="D6" s="9">
        <f>C6/B6*100</f>
        <v>64.02349486049927</v>
      </c>
      <c r="E6" s="8">
        <v>3840</v>
      </c>
      <c r="F6" s="8">
        <v>3840</v>
      </c>
      <c r="G6" s="9">
        <f>F6/E6*100</f>
        <v>100</v>
      </c>
      <c r="H6" s="10" t="s">
        <v>25</v>
      </c>
      <c r="I6" s="8">
        <f>E6+B6</f>
        <v>4521</v>
      </c>
      <c r="J6" s="8">
        <f>F6+C6</f>
        <v>4276</v>
      </c>
      <c r="K6" s="9">
        <f>J6/I6*100</f>
        <v>94.58084494580845</v>
      </c>
    </row>
    <row r="7" spans="1:11" s="15" customFormat="1" ht="15" customHeight="1">
      <c r="A7" s="44" t="s">
        <v>26</v>
      </c>
      <c r="B7" s="47">
        <f>1310+7871+300+1803+1091</f>
        <v>12375</v>
      </c>
      <c r="C7" s="47">
        <f>1310+7871+300+1803+1091</f>
        <v>12375</v>
      </c>
      <c r="D7" s="50">
        <f>C7/B7*100</f>
        <v>100</v>
      </c>
      <c r="E7" s="12">
        <v>1000</v>
      </c>
      <c r="F7" s="12">
        <v>1000</v>
      </c>
      <c r="G7" s="9">
        <f aca="true" t="shared" si="0" ref="G7:G33">F7/E7*100</f>
        <v>100</v>
      </c>
      <c r="H7" s="13" t="s">
        <v>27</v>
      </c>
      <c r="I7" s="51">
        <f>SUM(E7:E11)+B7</f>
        <v>16525</v>
      </c>
      <c r="J7" s="51">
        <f>SUM(F7:F11)+C7</f>
        <v>16525</v>
      </c>
      <c r="K7" s="52">
        <f>J7/I7*100</f>
        <v>100</v>
      </c>
    </row>
    <row r="8" spans="1:11" s="15" customFormat="1" ht="15" customHeight="1">
      <c r="A8" s="45"/>
      <c r="B8" s="48"/>
      <c r="C8" s="48"/>
      <c r="D8" s="35"/>
      <c r="E8" s="12">
        <v>500</v>
      </c>
      <c r="F8" s="12">
        <v>500</v>
      </c>
      <c r="G8" s="9">
        <f t="shared" si="0"/>
        <v>100</v>
      </c>
      <c r="H8" s="13" t="s">
        <v>28</v>
      </c>
      <c r="I8" s="51"/>
      <c r="J8" s="51"/>
      <c r="K8" s="52"/>
    </row>
    <row r="9" spans="1:11" s="15" customFormat="1" ht="15" customHeight="1">
      <c r="A9" s="45"/>
      <c r="B9" s="48"/>
      <c r="C9" s="48"/>
      <c r="D9" s="35"/>
      <c r="E9" s="12">
        <v>800</v>
      </c>
      <c r="F9" s="12">
        <v>800</v>
      </c>
      <c r="G9" s="9">
        <f t="shared" si="0"/>
        <v>100</v>
      </c>
      <c r="H9" s="13" t="s">
        <v>29</v>
      </c>
      <c r="I9" s="51"/>
      <c r="J9" s="51"/>
      <c r="K9" s="52"/>
    </row>
    <row r="10" spans="1:11" s="15" customFormat="1" ht="15" customHeight="1">
      <c r="A10" s="45"/>
      <c r="B10" s="48"/>
      <c r="C10" s="48"/>
      <c r="D10" s="35"/>
      <c r="E10" s="12">
        <v>650</v>
      </c>
      <c r="F10" s="12">
        <v>650</v>
      </c>
      <c r="G10" s="9">
        <f t="shared" si="0"/>
        <v>100</v>
      </c>
      <c r="H10" s="13" t="s">
        <v>30</v>
      </c>
      <c r="I10" s="51"/>
      <c r="J10" s="51"/>
      <c r="K10" s="52"/>
    </row>
    <row r="11" spans="1:11" s="15" customFormat="1" ht="24.75" customHeight="1">
      <c r="A11" s="46"/>
      <c r="B11" s="49"/>
      <c r="C11" s="49"/>
      <c r="D11" s="36"/>
      <c r="E11" s="12">
        <v>1200</v>
      </c>
      <c r="F11" s="12">
        <v>1200</v>
      </c>
      <c r="G11" s="9">
        <f t="shared" si="0"/>
        <v>100</v>
      </c>
      <c r="H11" s="13" t="s">
        <v>31</v>
      </c>
      <c r="I11" s="51"/>
      <c r="J11" s="51"/>
      <c r="K11" s="52"/>
    </row>
    <row r="12" spans="1:11" s="16" customFormat="1" ht="15" customHeight="1">
      <c r="A12" s="44" t="s">
        <v>32</v>
      </c>
      <c r="B12" s="47">
        <f>2743+6160+1039+3537+2205</f>
        <v>15684</v>
      </c>
      <c r="C12" s="47">
        <v>15620</v>
      </c>
      <c r="D12" s="50">
        <f>C12/B12*100</f>
        <v>99.59194083142056</v>
      </c>
      <c r="E12" s="12">
        <v>2262</v>
      </c>
      <c r="F12" s="12">
        <v>2262</v>
      </c>
      <c r="G12" s="9">
        <f t="shared" si="0"/>
        <v>100</v>
      </c>
      <c r="H12" s="13" t="s">
        <v>33</v>
      </c>
      <c r="I12" s="51">
        <f>SUM(E12:E14)+B12</f>
        <v>23866</v>
      </c>
      <c r="J12" s="51">
        <f>SUM(F12:F14)+C12</f>
        <v>20682</v>
      </c>
      <c r="K12" s="52">
        <f>J12/I12*100</f>
        <v>86.6588452191402</v>
      </c>
    </row>
    <row r="13" spans="1:11" s="16" customFormat="1" ht="15" customHeight="1">
      <c r="A13" s="45"/>
      <c r="B13" s="48"/>
      <c r="C13" s="48"/>
      <c r="D13" s="35"/>
      <c r="E13" s="12">
        <v>2800</v>
      </c>
      <c r="F13" s="12">
        <v>2800</v>
      </c>
      <c r="G13" s="9">
        <f t="shared" si="0"/>
        <v>100</v>
      </c>
      <c r="H13" s="13" t="s">
        <v>34</v>
      </c>
      <c r="I13" s="51"/>
      <c r="J13" s="51"/>
      <c r="K13" s="52"/>
    </row>
    <row r="14" spans="1:11" s="16" customFormat="1" ht="15" customHeight="1">
      <c r="A14" s="46"/>
      <c r="B14" s="49"/>
      <c r="C14" s="49"/>
      <c r="D14" s="36"/>
      <c r="E14" s="12">
        <v>3120</v>
      </c>
      <c r="F14" s="17">
        <v>0</v>
      </c>
      <c r="G14" s="9">
        <f t="shared" si="0"/>
        <v>0</v>
      </c>
      <c r="H14" s="18" t="s">
        <v>35</v>
      </c>
      <c r="I14" s="51"/>
      <c r="J14" s="51"/>
      <c r="K14" s="52"/>
    </row>
    <row r="15" spans="1:11" s="15" customFormat="1" ht="12.75">
      <c r="A15" s="44" t="s">
        <v>36</v>
      </c>
      <c r="B15" s="47">
        <f>689+3298+1175+143+1841+1514</f>
        <v>8660</v>
      </c>
      <c r="C15" s="47">
        <f>689+3298+1175+143+1841+1514</f>
        <v>8660</v>
      </c>
      <c r="D15" s="50">
        <f>C15/B15*100</f>
        <v>100</v>
      </c>
      <c r="E15" s="12">
        <v>2000</v>
      </c>
      <c r="F15" s="12">
        <v>2000</v>
      </c>
      <c r="G15" s="9">
        <f t="shared" si="0"/>
        <v>100</v>
      </c>
      <c r="H15" s="13" t="s">
        <v>37</v>
      </c>
      <c r="I15" s="51">
        <f>SUM(E15:E22)+B15</f>
        <v>15172</v>
      </c>
      <c r="J15" s="51">
        <f>SUM(F15:F22)+C15</f>
        <v>14999</v>
      </c>
      <c r="K15" s="52">
        <f>J15/I15*100</f>
        <v>98.85974162931717</v>
      </c>
    </row>
    <row r="16" spans="1:11" s="15" customFormat="1" ht="12.75">
      <c r="A16" s="45"/>
      <c r="B16" s="48"/>
      <c r="C16" s="48"/>
      <c r="D16" s="35"/>
      <c r="E16" s="12">
        <v>149</v>
      </c>
      <c r="F16" s="12">
        <v>149</v>
      </c>
      <c r="G16" s="9">
        <f t="shared" si="0"/>
        <v>100</v>
      </c>
      <c r="H16" s="13" t="s">
        <v>38</v>
      </c>
      <c r="I16" s="51"/>
      <c r="J16" s="51"/>
      <c r="K16" s="52"/>
    </row>
    <row r="17" spans="1:11" s="15" customFormat="1" ht="12.75">
      <c r="A17" s="45"/>
      <c r="B17" s="48"/>
      <c r="C17" s="48"/>
      <c r="D17" s="35"/>
      <c r="E17" s="12">
        <v>1160</v>
      </c>
      <c r="F17" s="12">
        <v>1160</v>
      </c>
      <c r="G17" s="9">
        <f t="shared" si="0"/>
        <v>100</v>
      </c>
      <c r="H17" s="13" t="s">
        <v>39</v>
      </c>
      <c r="I17" s="51"/>
      <c r="J17" s="51"/>
      <c r="K17" s="52"/>
    </row>
    <row r="18" spans="1:11" s="15" customFormat="1" ht="15" customHeight="1">
      <c r="A18" s="45"/>
      <c r="B18" s="48"/>
      <c r="C18" s="48"/>
      <c r="D18" s="35"/>
      <c r="E18" s="12">
        <v>1598</v>
      </c>
      <c r="F18" s="12">
        <v>1598</v>
      </c>
      <c r="G18" s="9">
        <f t="shared" si="0"/>
        <v>100</v>
      </c>
      <c r="H18" s="13" t="s">
        <v>40</v>
      </c>
      <c r="I18" s="51"/>
      <c r="J18" s="51"/>
      <c r="K18" s="52"/>
    </row>
    <row r="19" spans="1:11" s="15" customFormat="1" ht="12.75">
      <c r="A19" s="45"/>
      <c r="B19" s="48"/>
      <c r="C19" s="48"/>
      <c r="D19" s="35"/>
      <c r="E19" s="12">
        <v>316</v>
      </c>
      <c r="F19" s="12">
        <v>316</v>
      </c>
      <c r="G19" s="9">
        <f t="shared" si="0"/>
        <v>100</v>
      </c>
      <c r="H19" s="13" t="s">
        <v>41</v>
      </c>
      <c r="I19" s="51"/>
      <c r="J19" s="51"/>
      <c r="K19" s="52"/>
    </row>
    <row r="20" spans="1:11" s="15" customFormat="1" ht="12.75">
      <c r="A20" s="45"/>
      <c r="B20" s="48"/>
      <c r="C20" s="48"/>
      <c r="D20" s="35"/>
      <c r="E20" s="12">
        <v>518</v>
      </c>
      <c r="F20" s="12">
        <v>345</v>
      </c>
      <c r="G20" s="9">
        <f t="shared" si="0"/>
        <v>66.6023166023166</v>
      </c>
      <c r="H20" s="13" t="s">
        <v>42</v>
      </c>
      <c r="I20" s="51"/>
      <c r="J20" s="51"/>
      <c r="K20" s="52"/>
    </row>
    <row r="21" spans="1:11" s="15" customFormat="1" ht="12.75">
      <c r="A21" s="45"/>
      <c r="B21" s="48"/>
      <c r="C21" s="48"/>
      <c r="D21" s="35"/>
      <c r="E21" s="12">
        <v>523</v>
      </c>
      <c r="F21" s="12">
        <v>523</v>
      </c>
      <c r="G21" s="9">
        <f t="shared" si="0"/>
        <v>100</v>
      </c>
      <c r="H21" s="13" t="s">
        <v>43</v>
      </c>
      <c r="I21" s="51"/>
      <c r="J21" s="51"/>
      <c r="K21" s="52"/>
    </row>
    <row r="22" spans="1:11" s="15" customFormat="1" ht="12.75">
      <c r="A22" s="46"/>
      <c r="B22" s="49"/>
      <c r="C22" s="49"/>
      <c r="D22" s="36"/>
      <c r="E22" s="12">
        <v>248</v>
      </c>
      <c r="F22" s="12">
        <v>248</v>
      </c>
      <c r="G22" s="9">
        <f t="shared" si="0"/>
        <v>100</v>
      </c>
      <c r="H22" s="13" t="s">
        <v>44</v>
      </c>
      <c r="I22" s="51"/>
      <c r="J22" s="51"/>
      <c r="K22" s="52"/>
    </row>
    <row r="23" spans="1:11" s="16" customFormat="1" ht="12.75">
      <c r="A23" s="57" t="s">
        <v>45</v>
      </c>
      <c r="B23" s="58">
        <f>6381+9336+1000+23+2379+1007</f>
        <v>20126</v>
      </c>
      <c r="C23" s="58">
        <f>2998+5481+9888</f>
        <v>18367</v>
      </c>
      <c r="D23" s="59">
        <f>C23/B23*100</f>
        <v>91.26006161184537</v>
      </c>
      <c r="E23" s="12">
        <v>1570</v>
      </c>
      <c r="F23" s="12">
        <v>1570</v>
      </c>
      <c r="G23" s="14">
        <f t="shared" si="0"/>
        <v>100</v>
      </c>
      <c r="H23" s="21" t="s">
        <v>46</v>
      </c>
      <c r="I23" s="51">
        <f>SUM(E23:E31)+B23</f>
        <v>24397</v>
      </c>
      <c r="J23" s="51">
        <f>SUM(F23:F31)+C23</f>
        <v>22605</v>
      </c>
      <c r="K23" s="52">
        <f>J23/I23*100</f>
        <v>92.65483461081281</v>
      </c>
    </row>
    <row r="24" spans="1:11" s="16" customFormat="1" ht="12.75">
      <c r="A24" s="57"/>
      <c r="B24" s="58"/>
      <c r="C24" s="58"/>
      <c r="D24" s="59"/>
      <c r="E24" s="12">
        <v>228</v>
      </c>
      <c r="F24" s="12">
        <v>196</v>
      </c>
      <c r="G24" s="14">
        <f t="shared" si="0"/>
        <v>85.96491228070175</v>
      </c>
      <c r="H24" s="13" t="s">
        <v>47</v>
      </c>
      <c r="I24" s="51"/>
      <c r="J24" s="51"/>
      <c r="K24" s="52"/>
    </row>
    <row r="25" spans="1:11" s="16" customFormat="1" ht="12.75">
      <c r="A25" s="57"/>
      <c r="B25" s="58"/>
      <c r="C25" s="58"/>
      <c r="D25" s="59"/>
      <c r="E25" s="12">
        <v>400</v>
      </c>
      <c r="F25" s="12">
        <v>400</v>
      </c>
      <c r="G25" s="14">
        <f t="shared" si="0"/>
        <v>100</v>
      </c>
      <c r="H25" s="13" t="s">
        <v>48</v>
      </c>
      <c r="I25" s="51"/>
      <c r="J25" s="51"/>
      <c r="K25" s="52"/>
    </row>
    <row r="26" spans="1:11" s="16" customFormat="1" ht="12.75">
      <c r="A26" s="57"/>
      <c r="B26" s="58"/>
      <c r="C26" s="58"/>
      <c r="D26" s="59"/>
      <c r="E26" s="12">
        <v>300</v>
      </c>
      <c r="F26" s="12">
        <v>299</v>
      </c>
      <c r="G26" s="14">
        <f t="shared" si="0"/>
        <v>99.66666666666667</v>
      </c>
      <c r="H26" s="13" t="s">
        <v>49</v>
      </c>
      <c r="I26" s="51"/>
      <c r="J26" s="51"/>
      <c r="K26" s="52"/>
    </row>
    <row r="27" spans="1:11" s="16" customFormat="1" ht="12.75">
      <c r="A27" s="57"/>
      <c r="B27" s="58"/>
      <c r="C27" s="58"/>
      <c r="D27" s="59"/>
      <c r="E27" s="12">
        <v>600</v>
      </c>
      <c r="F27" s="12">
        <v>600</v>
      </c>
      <c r="G27" s="14">
        <f t="shared" si="0"/>
        <v>100</v>
      </c>
      <c r="H27" s="13" t="s">
        <v>50</v>
      </c>
      <c r="I27" s="51"/>
      <c r="J27" s="51"/>
      <c r="K27" s="52"/>
    </row>
    <row r="28" spans="1:11" s="16" customFormat="1" ht="12.75">
      <c r="A28" s="57"/>
      <c r="B28" s="58"/>
      <c r="C28" s="58"/>
      <c r="D28" s="59"/>
      <c r="E28" s="12">
        <v>345</v>
      </c>
      <c r="F28" s="12">
        <v>345</v>
      </c>
      <c r="G28" s="14">
        <f t="shared" si="0"/>
        <v>100</v>
      </c>
      <c r="H28" s="13" t="s">
        <v>51</v>
      </c>
      <c r="I28" s="51"/>
      <c r="J28" s="51"/>
      <c r="K28" s="52"/>
    </row>
    <row r="29" spans="1:11" s="16" customFormat="1" ht="12.75">
      <c r="A29" s="57"/>
      <c r="B29" s="58"/>
      <c r="C29" s="58"/>
      <c r="D29" s="59"/>
      <c r="E29" s="12">
        <v>528</v>
      </c>
      <c r="F29" s="12">
        <v>528</v>
      </c>
      <c r="G29" s="14">
        <f t="shared" si="0"/>
        <v>100</v>
      </c>
      <c r="H29" s="13" t="s">
        <v>43</v>
      </c>
      <c r="I29" s="51"/>
      <c r="J29" s="51"/>
      <c r="K29" s="52"/>
    </row>
    <row r="30" spans="1:11" s="16" customFormat="1" ht="12.75">
      <c r="A30" s="57"/>
      <c r="B30" s="58"/>
      <c r="C30" s="58"/>
      <c r="D30" s="59"/>
      <c r="E30" s="12">
        <v>150</v>
      </c>
      <c r="F30" s="12">
        <v>150</v>
      </c>
      <c r="G30" s="14">
        <f t="shared" si="0"/>
        <v>100</v>
      </c>
      <c r="H30" s="13" t="s">
        <v>52</v>
      </c>
      <c r="I30" s="51"/>
      <c r="J30" s="51"/>
      <c r="K30" s="52"/>
    </row>
    <row r="31" spans="1:11" s="16" customFormat="1" ht="12.75">
      <c r="A31" s="57"/>
      <c r="B31" s="58"/>
      <c r="C31" s="58"/>
      <c r="D31" s="59"/>
      <c r="E31" s="12">
        <v>150</v>
      </c>
      <c r="F31" s="12">
        <v>150</v>
      </c>
      <c r="G31" s="14">
        <f t="shared" si="0"/>
        <v>100</v>
      </c>
      <c r="H31" s="13" t="s">
        <v>53</v>
      </c>
      <c r="I31" s="51"/>
      <c r="J31" s="51"/>
      <c r="K31" s="52"/>
    </row>
    <row r="32" spans="1:11" s="15" customFormat="1" ht="12.75">
      <c r="A32" s="44" t="s">
        <v>54</v>
      </c>
      <c r="B32" s="58">
        <f>6842+456+6794+5253+2777+1452</f>
        <v>23574</v>
      </c>
      <c r="C32" s="47">
        <v>20691</v>
      </c>
      <c r="D32" s="50">
        <f>C32/B32*100</f>
        <v>87.7704250445406</v>
      </c>
      <c r="E32" s="12">
        <v>1068</v>
      </c>
      <c r="F32" s="12">
        <v>1068</v>
      </c>
      <c r="G32" s="14">
        <f t="shared" si="0"/>
        <v>100</v>
      </c>
      <c r="H32" s="13" t="s">
        <v>55</v>
      </c>
      <c r="I32" s="51">
        <f>SUM(E32:E34)+B32</f>
        <v>28822</v>
      </c>
      <c r="J32" s="51">
        <f>SUM(F32:F34)+C32</f>
        <v>25744</v>
      </c>
      <c r="K32" s="52">
        <f>J32/I32*100</f>
        <v>89.32065783082368</v>
      </c>
    </row>
    <row r="33" spans="1:11" s="15" customFormat="1" ht="12.75">
      <c r="A33" s="45"/>
      <c r="B33" s="58"/>
      <c r="C33" s="48"/>
      <c r="D33" s="35"/>
      <c r="E33" s="12">
        <v>1180</v>
      </c>
      <c r="F33" s="12">
        <v>1180</v>
      </c>
      <c r="G33" s="14">
        <f t="shared" si="0"/>
        <v>100</v>
      </c>
      <c r="H33" s="13" t="s">
        <v>56</v>
      </c>
      <c r="I33" s="51"/>
      <c r="J33" s="51"/>
      <c r="K33" s="52"/>
    </row>
    <row r="34" spans="1:11" s="15" customFormat="1" ht="12.75">
      <c r="A34" s="46"/>
      <c r="B34" s="58"/>
      <c r="C34" s="49"/>
      <c r="D34" s="36"/>
      <c r="E34" s="12">
        <v>3000</v>
      </c>
      <c r="F34" s="12">
        <v>2805</v>
      </c>
      <c r="G34" s="14">
        <v>0</v>
      </c>
      <c r="H34" s="13" t="s">
        <v>57</v>
      </c>
      <c r="I34" s="51"/>
      <c r="J34" s="51"/>
      <c r="K34" s="52"/>
    </row>
    <row r="35" spans="1:11" s="16" customFormat="1" ht="42" customHeight="1">
      <c r="A35" s="19" t="s">
        <v>58</v>
      </c>
      <c r="B35" s="12">
        <f>4853+456+82+2238+1096+1025</f>
        <v>9750</v>
      </c>
      <c r="C35" s="12">
        <f>4853+456+82+2238+1096+1025</f>
        <v>9750</v>
      </c>
      <c r="D35" s="20">
        <f>C35/B35*100</f>
        <v>100</v>
      </c>
      <c r="E35" s="12">
        <v>0</v>
      </c>
      <c r="F35" s="12">
        <v>0</v>
      </c>
      <c r="G35" s="14">
        <v>0</v>
      </c>
      <c r="H35" s="13"/>
      <c r="I35" s="12">
        <f>B35+E35</f>
        <v>9750</v>
      </c>
      <c r="J35" s="12">
        <f>C35+F35</f>
        <v>9750</v>
      </c>
      <c r="K35" s="14">
        <f>J35/I35*100</f>
        <v>100</v>
      </c>
    </row>
    <row r="36" spans="1:11" s="16" customFormat="1" ht="12.75" customHeight="1">
      <c r="A36" s="57" t="s">
        <v>59</v>
      </c>
      <c r="B36" s="58">
        <f>7009+2843+573+959+348+1263</f>
        <v>12995</v>
      </c>
      <c r="C36" s="58">
        <f>7009+2843+1761+555</f>
        <v>12168</v>
      </c>
      <c r="D36" s="59">
        <f>C36/B36*100</f>
        <v>93.63601385148134</v>
      </c>
      <c r="E36" s="12">
        <v>10000</v>
      </c>
      <c r="F36" s="12">
        <v>10000</v>
      </c>
      <c r="G36" s="14">
        <f>F36/E36*100</f>
        <v>100</v>
      </c>
      <c r="H36" s="13" t="s">
        <v>60</v>
      </c>
      <c r="I36" s="51">
        <f>SUM(E36:E39)+B36</f>
        <v>27385</v>
      </c>
      <c r="J36" s="51">
        <f>SUM(F36:F39)+C36</f>
        <v>26558</v>
      </c>
      <c r="K36" s="52">
        <f>J36/I36*100</f>
        <v>96.98009859412086</v>
      </c>
    </row>
    <row r="37" spans="1:11" s="16" customFormat="1" ht="25.5">
      <c r="A37" s="97"/>
      <c r="B37" s="77"/>
      <c r="C37" s="58"/>
      <c r="D37" s="59"/>
      <c r="E37" s="12">
        <v>600</v>
      </c>
      <c r="F37" s="12">
        <v>600</v>
      </c>
      <c r="G37" s="14">
        <f>F37/E37*100</f>
        <v>100</v>
      </c>
      <c r="H37" s="13" t="s">
        <v>61</v>
      </c>
      <c r="I37" s="64"/>
      <c r="J37" s="64"/>
      <c r="K37" s="52"/>
    </row>
    <row r="38" spans="1:11" s="16" customFormat="1" ht="12.75">
      <c r="A38" s="97"/>
      <c r="B38" s="77"/>
      <c r="C38" s="58"/>
      <c r="D38" s="59"/>
      <c r="E38" s="12">
        <v>1997</v>
      </c>
      <c r="F38" s="12">
        <v>1997</v>
      </c>
      <c r="G38" s="14">
        <f>F38/E38*100</f>
        <v>100</v>
      </c>
      <c r="H38" s="13" t="s">
        <v>62</v>
      </c>
      <c r="I38" s="64"/>
      <c r="J38" s="64"/>
      <c r="K38" s="52"/>
    </row>
    <row r="39" spans="1:11" s="16" customFormat="1" ht="12.75">
      <c r="A39" s="97"/>
      <c r="B39" s="77"/>
      <c r="C39" s="58"/>
      <c r="D39" s="59"/>
      <c r="E39" s="12">
        <v>1793</v>
      </c>
      <c r="F39" s="12">
        <v>1793</v>
      </c>
      <c r="G39" s="14">
        <f>F39/E39*100</f>
        <v>100</v>
      </c>
      <c r="H39" s="13" t="s">
        <v>63</v>
      </c>
      <c r="I39" s="64"/>
      <c r="J39" s="64"/>
      <c r="K39" s="52"/>
    </row>
    <row r="40" spans="1:11" s="16" customFormat="1" ht="15" customHeight="1">
      <c r="A40" s="68" t="s">
        <v>64</v>
      </c>
      <c r="B40" s="47">
        <f>1250+231+1048+4514+1355</f>
        <v>8398</v>
      </c>
      <c r="C40" s="47">
        <v>4899</v>
      </c>
      <c r="D40" s="50">
        <f>C40/B40*100</f>
        <v>58.33531793284116</v>
      </c>
      <c r="E40" s="12">
        <v>310</v>
      </c>
      <c r="F40" s="12">
        <v>310</v>
      </c>
      <c r="G40" s="14">
        <f aca="true" t="shared" si="1" ref="G40:G53">F40/E40*100</f>
        <v>100</v>
      </c>
      <c r="H40" s="21" t="s">
        <v>65</v>
      </c>
      <c r="I40" s="51">
        <f>SUM(E40:E43)+B40</f>
        <v>10788</v>
      </c>
      <c r="J40" s="51">
        <f>SUM(F40:F43)+C40</f>
        <v>6440</v>
      </c>
      <c r="K40" s="72">
        <f>J40/I40*100</f>
        <v>59.69595847237672</v>
      </c>
    </row>
    <row r="41" spans="1:11" s="16" customFormat="1" ht="15" customHeight="1">
      <c r="A41" s="69"/>
      <c r="B41" s="48"/>
      <c r="C41" s="48"/>
      <c r="D41" s="35"/>
      <c r="E41" s="12">
        <v>680</v>
      </c>
      <c r="F41" s="12">
        <v>680</v>
      </c>
      <c r="G41" s="14">
        <f t="shared" si="1"/>
        <v>100</v>
      </c>
      <c r="H41" s="21" t="s">
        <v>66</v>
      </c>
      <c r="I41" s="51"/>
      <c r="J41" s="51"/>
      <c r="K41" s="72"/>
    </row>
    <row r="42" spans="1:11" s="16" customFormat="1" ht="15" customHeight="1">
      <c r="A42" s="70"/>
      <c r="B42" s="62"/>
      <c r="C42" s="48"/>
      <c r="D42" s="35"/>
      <c r="E42" s="12">
        <v>400</v>
      </c>
      <c r="F42" s="12">
        <v>318</v>
      </c>
      <c r="G42" s="14">
        <f t="shared" si="1"/>
        <v>79.5</v>
      </c>
      <c r="H42" s="21" t="s">
        <v>67</v>
      </c>
      <c r="I42" s="64"/>
      <c r="J42" s="64"/>
      <c r="K42" s="73"/>
    </row>
    <row r="43" spans="1:11" s="16" customFormat="1" ht="25.5" customHeight="1">
      <c r="A43" s="71"/>
      <c r="B43" s="63"/>
      <c r="C43" s="49"/>
      <c r="D43" s="36"/>
      <c r="E43" s="12">
        <v>1000</v>
      </c>
      <c r="F43" s="12">
        <v>233</v>
      </c>
      <c r="G43" s="14">
        <f t="shared" si="1"/>
        <v>23.3</v>
      </c>
      <c r="H43" s="13" t="s">
        <v>68</v>
      </c>
      <c r="I43" s="64"/>
      <c r="J43" s="64"/>
      <c r="K43" s="73"/>
    </row>
    <row r="44" spans="1:11" s="15" customFormat="1" ht="25.5">
      <c r="A44" s="19" t="s">
        <v>69</v>
      </c>
      <c r="B44" s="12">
        <f>3941+338+1320+1739+3424+1748</f>
        <v>12510</v>
      </c>
      <c r="C44" s="12">
        <v>9610</v>
      </c>
      <c r="D44" s="20">
        <f>C44/B44*100</f>
        <v>76.8185451638689</v>
      </c>
      <c r="E44" s="12">
        <v>2500</v>
      </c>
      <c r="F44" s="12">
        <v>2500</v>
      </c>
      <c r="G44" s="14">
        <f t="shared" si="1"/>
        <v>100</v>
      </c>
      <c r="H44" s="13" t="s">
        <v>70</v>
      </c>
      <c r="I44" s="8">
        <f>E44+B44</f>
        <v>15010</v>
      </c>
      <c r="J44" s="8">
        <f>F44+C44</f>
        <v>12110</v>
      </c>
      <c r="K44" s="14">
        <f>J44/I44*100</f>
        <v>80.67954696868755</v>
      </c>
    </row>
    <row r="45" spans="1:11" s="16" customFormat="1" ht="12.75">
      <c r="A45" s="44" t="s">
        <v>1</v>
      </c>
      <c r="B45" s="47">
        <f>450+1000+3200+2451+3287</f>
        <v>10388</v>
      </c>
      <c r="C45" s="47">
        <v>8006</v>
      </c>
      <c r="D45" s="50">
        <f>C45/B45*100</f>
        <v>77.06969580284945</v>
      </c>
      <c r="E45" s="12">
        <v>766</v>
      </c>
      <c r="F45" s="12">
        <v>766</v>
      </c>
      <c r="G45" s="14">
        <f t="shared" si="1"/>
        <v>100</v>
      </c>
      <c r="H45" s="13" t="s">
        <v>71</v>
      </c>
      <c r="I45" s="51">
        <f>SUM(E45:E49)+B45</f>
        <v>16170</v>
      </c>
      <c r="J45" s="51">
        <f>SUM(F45:F49)+C45</f>
        <v>11988</v>
      </c>
      <c r="K45" s="52">
        <f>J45/I45*100</f>
        <v>74.13729128014842</v>
      </c>
    </row>
    <row r="46" spans="1:11" s="16" customFormat="1" ht="15" customHeight="1">
      <c r="A46" s="45"/>
      <c r="B46" s="48"/>
      <c r="C46" s="48"/>
      <c r="D46" s="35"/>
      <c r="E46" s="12">
        <v>1716</v>
      </c>
      <c r="F46" s="12">
        <v>1716</v>
      </c>
      <c r="G46" s="14">
        <f t="shared" si="1"/>
        <v>100</v>
      </c>
      <c r="H46" s="13" t="s">
        <v>72</v>
      </c>
      <c r="I46" s="51"/>
      <c r="J46" s="51"/>
      <c r="K46" s="52"/>
    </row>
    <row r="47" spans="1:11" s="16" customFormat="1" ht="12.75">
      <c r="A47" s="45"/>
      <c r="B47" s="48"/>
      <c r="C47" s="48"/>
      <c r="D47" s="35"/>
      <c r="E47" s="12">
        <v>1800</v>
      </c>
      <c r="F47" s="12">
        <v>0</v>
      </c>
      <c r="G47" s="14">
        <f t="shared" si="1"/>
        <v>0</v>
      </c>
      <c r="H47" s="13" t="s">
        <v>73</v>
      </c>
      <c r="I47" s="51"/>
      <c r="J47" s="51"/>
      <c r="K47" s="52"/>
    </row>
    <row r="48" spans="1:11" s="16" customFormat="1" ht="25.5">
      <c r="A48" s="45"/>
      <c r="B48" s="48"/>
      <c r="C48" s="48"/>
      <c r="D48" s="35"/>
      <c r="E48" s="12">
        <v>1000</v>
      </c>
      <c r="F48" s="12">
        <v>1000</v>
      </c>
      <c r="G48" s="14">
        <f t="shared" si="1"/>
        <v>100</v>
      </c>
      <c r="H48" s="13" t="s">
        <v>74</v>
      </c>
      <c r="I48" s="51"/>
      <c r="J48" s="51"/>
      <c r="K48" s="52"/>
    </row>
    <row r="49" spans="1:11" s="16" customFormat="1" ht="25.5">
      <c r="A49" s="46"/>
      <c r="B49" s="49"/>
      <c r="C49" s="49"/>
      <c r="D49" s="36"/>
      <c r="E49" s="12">
        <v>500</v>
      </c>
      <c r="F49" s="12">
        <v>500</v>
      </c>
      <c r="G49" s="14">
        <f t="shared" si="1"/>
        <v>100</v>
      </c>
      <c r="H49" s="13" t="s">
        <v>75</v>
      </c>
      <c r="I49" s="51"/>
      <c r="J49" s="51"/>
      <c r="K49" s="52"/>
    </row>
    <row r="50" spans="1:11" s="15" customFormat="1" ht="12.75">
      <c r="A50" s="74" t="s">
        <v>76</v>
      </c>
      <c r="B50" s="47">
        <f>4319+475+600+2500+1401+2168</f>
        <v>11463</v>
      </c>
      <c r="C50" s="47">
        <v>11454</v>
      </c>
      <c r="D50" s="50">
        <f>C50/B50*100</f>
        <v>99.92148652185293</v>
      </c>
      <c r="E50" s="12">
        <v>12115</v>
      </c>
      <c r="F50" s="12">
        <v>12115</v>
      </c>
      <c r="G50" s="14">
        <f t="shared" si="1"/>
        <v>100</v>
      </c>
      <c r="H50" s="13" t="s">
        <v>77</v>
      </c>
      <c r="I50" s="51">
        <f>SUM(E50:E53)+B50</f>
        <v>26104</v>
      </c>
      <c r="J50" s="51">
        <f>SUM(F50:F53)+C50</f>
        <v>26095</v>
      </c>
      <c r="K50" s="52">
        <f>J50/I50*100</f>
        <v>99.96552252528348</v>
      </c>
    </row>
    <row r="51" spans="1:11" s="15" customFormat="1" ht="25.5" customHeight="1">
      <c r="A51" s="75"/>
      <c r="B51" s="62"/>
      <c r="C51" s="48"/>
      <c r="D51" s="35"/>
      <c r="E51" s="12">
        <v>619</v>
      </c>
      <c r="F51" s="12">
        <v>619</v>
      </c>
      <c r="G51" s="14">
        <f t="shared" si="1"/>
        <v>100</v>
      </c>
      <c r="H51" s="13" t="s">
        <v>78</v>
      </c>
      <c r="I51" s="64"/>
      <c r="J51" s="64"/>
      <c r="K51" s="52"/>
    </row>
    <row r="52" spans="1:11" s="15" customFormat="1" ht="12.75">
      <c r="A52" s="75"/>
      <c r="B52" s="62"/>
      <c r="C52" s="48"/>
      <c r="D52" s="35"/>
      <c r="E52" s="12">
        <v>1011</v>
      </c>
      <c r="F52" s="12">
        <v>1011</v>
      </c>
      <c r="G52" s="14">
        <f t="shared" si="1"/>
        <v>100</v>
      </c>
      <c r="H52" s="13" t="s">
        <v>79</v>
      </c>
      <c r="I52" s="64"/>
      <c r="J52" s="64"/>
      <c r="K52" s="52"/>
    </row>
    <row r="53" spans="1:11" s="15" customFormat="1" ht="12.75">
      <c r="A53" s="76"/>
      <c r="B53" s="63"/>
      <c r="C53" s="49"/>
      <c r="D53" s="36"/>
      <c r="E53" s="12">
        <v>896</v>
      </c>
      <c r="F53" s="12">
        <v>896</v>
      </c>
      <c r="G53" s="14">
        <f t="shared" si="1"/>
        <v>100</v>
      </c>
      <c r="H53" s="13" t="s">
        <v>80</v>
      </c>
      <c r="I53" s="64"/>
      <c r="J53" s="64"/>
      <c r="K53" s="52"/>
    </row>
    <row r="54" spans="1:11" s="15" customFormat="1" ht="12.75">
      <c r="A54" s="74" t="s">
        <v>2</v>
      </c>
      <c r="B54" s="47">
        <f>2947+1914+850+2522+2101+1750</f>
        <v>12084</v>
      </c>
      <c r="C54" s="47">
        <v>11842</v>
      </c>
      <c r="D54" s="47">
        <f>C54/B54*100</f>
        <v>97.99735187024164</v>
      </c>
      <c r="E54" s="12">
        <v>660</v>
      </c>
      <c r="F54" s="12">
        <v>660</v>
      </c>
      <c r="G54" s="14">
        <f>F54/E54*100</f>
        <v>100</v>
      </c>
      <c r="H54" s="21" t="s">
        <v>81</v>
      </c>
      <c r="I54" s="58">
        <f>SUM(E54:E56)+B54</f>
        <v>17667</v>
      </c>
      <c r="J54" s="58">
        <f>SUM(F54:F56)+C54</f>
        <v>16918</v>
      </c>
      <c r="K54" s="52">
        <f>J54/I54*100</f>
        <v>95.76045734986133</v>
      </c>
    </row>
    <row r="55" spans="1:11" s="16" customFormat="1" ht="12.75">
      <c r="A55" s="75"/>
      <c r="B55" s="48"/>
      <c r="C55" s="48"/>
      <c r="D55" s="48"/>
      <c r="E55" s="12">
        <v>4100</v>
      </c>
      <c r="F55" s="12">
        <v>3593</v>
      </c>
      <c r="G55" s="14">
        <f aca="true" t="shared" si="2" ref="G55:G117">F55/E55*100</f>
        <v>87.63414634146342</v>
      </c>
      <c r="H55" s="13" t="s">
        <v>82</v>
      </c>
      <c r="I55" s="58"/>
      <c r="J55" s="58"/>
      <c r="K55" s="52"/>
    </row>
    <row r="56" spans="1:11" s="16" customFormat="1" ht="12.75">
      <c r="A56" s="76"/>
      <c r="B56" s="63"/>
      <c r="C56" s="49"/>
      <c r="D56" s="49"/>
      <c r="E56" s="12">
        <v>823</v>
      </c>
      <c r="F56" s="12">
        <v>823</v>
      </c>
      <c r="G56" s="14">
        <f t="shared" si="2"/>
        <v>100</v>
      </c>
      <c r="H56" s="13" t="s">
        <v>83</v>
      </c>
      <c r="I56" s="77"/>
      <c r="J56" s="77"/>
      <c r="K56" s="52"/>
    </row>
    <row r="57" spans="1:11" s="16" customFormat="1" ht="12.75">
      <c r="A57" s="74" t="s">
        <v>3</v>
      </c>
      <c r="B57" s="47">
        <f>440+990+2940+2889+760</f>
        <v>8019</v>
      </c>
      <c r="C57" s="47">
        <v>7406</v>
      </c>
      <c r="D57" s="50">
        <f>C57/B57*100</f>
        <v>92.35565531861828</v>
      </c>
      <c r="E57" s="12">
        <v>710</v>
      </c>
      <c r="F57" s="12">
        <v>699</v>
      </c>
      <c r="G57" s="14">
        <f t="shared" si="2"/>
        <v>98.45070422535211</v>
      </c>
      <c r="H57" s="21" t="s">
        <v>84</v>
      </c>
      <c r="I57" s="51">
        <f>SUM(E57:E59)+B57</f>
        <v>10831</v>
      </c>
      <c r="J57" s="51">
        <f>SUM(F57:F59)+C57</f>
        <v>10207</v>
      </c>
      <c r="K57" s="52">
        <f>J57/I57*100</f>
        <v>94.23875911734835</v>
      </c>
    </row>
    <row r="58" spans="1:11" s="16" customFormat="1" ht="12.75">
      <c r="A58" s="78"/>
      <c r="B58" s="48"/>
      <c r="C58" s="48"/>
      <c r="D58" s="35"/>
      <c r="E58" s="12">
        <v>1400</v>
      </c>
      <c r="F58" s="12">
        <v>1400</v>
      </c>
      <c r="G58" s="14">
        <f t="shared" si="2"/>
        <v>100</v>
      </c>
      <c r="H58" s="21" t="s">
        <v>85</v>
      </c>
      <c r="I58" s="51"/>
      <c r="J58" s="51"/>
      <c r="K58" s="52"/>
    </row>
    <row r="59" spans="1:11" s="16" customFormat="1" ht="12.75">
      <c r="A59" s="76"/>
      <c r="B59" s="63"/>
      <c r="C59" s="49"/>
      <c r="D59" s="36"/>
      <c r="E59" s="12">
        <v>702</v>
      </c>
      <c r="F59" s="12">
        <v>702</v>
      </c>
      <c r="G59" s="14">
        <f t="shared" si="2"/>
        <v>100</v>
      </c>
      <c r="H59" s="13" t="s">
        <v>86</v>
      </c>
      <c r="I59" s="64"/>
      <c r="J59" s="64"/>
      <c r="K59" s="52"/>
    </row>
    <row r="60" spans="1:11" s="16" customFormat="1" ht="25.5">
      <c r="A60" s="19" t="s">
        <v>87</v>
      </c>
      <c r="B60" s="12">
        <f>3186+714+304+576+766</f>
        <v>5546</v>
      </c>
      <c r="C60" s="12">
        <f>3186+714+304+576+766</f>
        <v>5546</v>
      </c>
      <c r="D60" s="20">
        <f>C60/B60*100</f>
        <v>100</v>
      </c>
      <c r="E60" s="12">
        <v>2400</v>
      </c>
      <c r="F60" s="12">
        <v>2400</v>
      </c>
      <c r="G60" s="14">
        <f t="shared" si="2"/>
        <v>100</v>
      </c>
      <c r="H60" s="21" t="s">
        <v>88</v>
      </c>
      <c r="I60" s="8">
        <f aca="true" t="shared" si="3" ref="I60:J62">E60+B60</f>
        <v>7946</v>
      </c>
      <c r="J60" s="8">
        <f t="shared" si="3"/>
        <v>7946</v>
      </c>
      <c r="K60" s="14">
        <f>J60/I60*100</f>
        <v>100</v>
      </c>
    </row>
    <row r="61" spans="1:11" s="15" customFormat="1" ht="25.5">
      <c r="A61" s="19" t="s">
        <v>4</v>
      </c>
      <c r="B61" s="12">
        <f>3183+826+1500+2415+4500+300</f>
        <v>12724</v>
      </c>
      <c r="C61" s="12">
        <f>3183+826+1500+2415+4500+300</f>
        <v>12724</v>
      </c>
      <c r="D61" s="20">
        <f>C61*100/B61</f>
        <v>100</v>
      </c>
      <c r="E61" s="12">
        <v>500</v>
      </c>
      <c r="F61" s="12">
        <v>500</v>
      </c>
      <c r="G61" s="14">
        <f t="shared" si="2"/>
        <v>100</v>
      </c>
      <c r="H61" s="13" t="s">
        <v>89</v>
      </c>
      <c r="I61" s="8">
        <f t="shared" si="3"/>
        <v>13224</v>
      </c>
      <c r="J61" s="8">
        <f t="shared" si="3"/>
        <v>13224</v>
      </c>
      <c r="K61" s="14">
        <f>J61/I61*100</f>
        <v>100</v>
      </c>
    </row>
    <row r="62" spans="1:11" s="16" customFormat="1" ht="12.75">
      <c r="A62" s="19" t="s">
        <v>5</v>
      </c>
      <c r="B62" s="12">
        <f>979+349+800+10065+3027+1150</f>
        <v>16370</v>
      </c>
      <c r="C62" s="12">
        <v>15446</v>
      </c>
      <c r="D62" s="20">
        <f>C62/B62*100</f>
        <v>94.35552840562003</v>
      </c>
      <c r="E62" s="12">
        <v>900</v>
      </c>
      <c r="F62" s="12">
        <v>900</v>
      </c>
      <c r="G62" s="14">
        <f t="shared" si="2"/>
        <v>100</v>
      </c>
      <c r="H62" s="21" t="s">
        <v>84</v>
      </c>
      <c r="I62" s="8">
        <f t="shared" si="3"/>
        <v>17270</v>
      </c>
      <c r="J62" s="8">
        <f t="shared" si="3"/>
        <v>16346</v>
      </c>
      <c r="K62" s="14">
        <f>J62/I62*100</f>
        <v>94.64968152866243</v>
      </c>
    </row>
    <row r="63" spans="1:11" s="16" customFormat="1" ht="25.5">
      <c r="A63" s="19" t="s">
        <v>90</v>
      </c>
      <c r="B63" s="12">
        <v>0</v>
      </c>
      <c r="C63" s="12">
        <v>0</v>
      </c>
      <c r="D63" s="12">
        <v>0</v>
      </c>
      <c r="E63" s="12">
        <v>9000</v>
      </c>
      <c r="F63" s="12">
        <v>9000</v>
      </c>
      <c r="G63" s="14">
        <f t="shared" si="2"/>
        <v>100</v>
      </c>
      <c r="H63" s="21" t="s">
        <v>91</v>
      </c>
      <c r="I63" s="8">
        <f>SUM(B63:E63)</f>
        <v>9000</v>
      </c>
      <c r="J63" s="12">
        <f>C63+F63</f>
        <v>9000</v>
      </c>
      <c r="K63" s="14">
        <f>J63/I63*100</f>
        <v>100</v>
      </c>
    </row>
    <row r="64" spans="1:11" s="16" customFormat="1" ht="12.75">
      <c r="A64" s="57" t="s">
        <v>92</v>
      </c>
      <c r="B64" s="58">
        <f>320+12114+1995+3526</f>
        <v>17955</v>
      </c>
      <c r="C64" s="58">
        <v>15700</v>
      </c>
      <c r="D64" s="59">
        <f>C64/B64*100</f>
        <v>87.44082428292954</v>
      </c>
      <c r="E64" s="12">
        <v>3384</v>
      </c>
      <c r="F64" s="21">
        <v>2831</v>
      </c>
      <c r="G64" s="14">
        <f t="shared" si="2"/>
        <v>83.65839243498819</v>
      </c>
      <c r="H64" s="13" t="s">
        <v>93</v>
      </c>
      <c r="I64" s="51">
        <f>SUM(E64:E67)+B64</f>
        <v>22869</v>
      </c>
      <c r="J64" s="51">
        <f>SUM(F64:F67)+C64</f>
        <v>20061</v>
      </c>
      <c r="K64" s="52">
        <f>J64/I64*100</f>
        <v>87.72136953955135</v>
      </c>
    </row>
    <row r="65" spans="1:11" s="16" customFormat="1" ht="12.75">
      <c r="A65" s="57"/>
      <c r="B65" s="58"/>
      <c r="C65" s="58"/>
      <c r="D65" s="59"/>
      <c r="E65" s="12">
        <v>630</v>
      </c>
      <c r="F65" s="12">
        <v>630</v>
      </c>
      <c r="G65" s="14">
        <f t="shared" si="2"/>
        <v>100</v>
      </c>
      <c r="H65" s="13" t="s">
        <v>94</v>
      </c>
      <c r="I65" s="51"/>
      <c r="J65" s="51"/>
      <c r="K65" s="52"/>
    </row>
    <row r="66" spans="1:11" s="16" customFormat="1" ht="12.75">
      <c r="A66" s="57"/>
      <c r="B66" s="58"/>
      <c r="C66" s="58"/>
      <c r="D66" s="59"/>
      <c r="E66" s="12">
        <v>150</v>
      </c>
      <c r="F66" s="12">
        <v>150</v>
      </c>
      <c r="G66" s="14">
        <f t="shared" si="2"/>
        <v>100</v>
      </c>
      <c r="H66" s="13" t="s">
        <v>95</v>
      </c>
      <c r="I66" s="51"/>
      <c r="J66" s="51"/>
      <c r="K66" s="52"/>
    </row>
    <row r="67" spans="1:11" s="16" customFormat="1" ht="12.75">
      <c r="A67" s="57"/>
      <c r="B67" s="58"/>
      <c r="C67" s="58"/>
      <c r="D67" s="59"/>
      <c r="E67" s="12">
        <v>750</v>
      </c>
      <c r="F67" s="12">
        <v>750</v>
      </c>
      <c r="G67" s="14">
        <f t="shared" si="2"/>
        <v>100</v>
      </c>
      <c r="H67" s="13" t="s">
        <v>96</v>
      </c>
      <c r="I67" s="51"/>
      <c r="J67" s="51"/>
      <c r="K67" s="52"/>
    </row>
    <row r="68" spans="1:11" s="16" customFormat="1" ht="12.75">
      <c r="A68" s="44" t="s">
        <v>6</v>
      </c>
      <c r="B68" s="47">
        <f>958+7714+2575+678+816</f>
        <v>12741</v>
      </c>
      <c r="C68" s="47">
        <v>10004</v>
      </c>
      <c r="D68" s="50">
        <f>C68/B68*100</f>
        <v>78.5181696884075</v>
      </c>
      <c r="E68" s="12">
        <v>2526</v>
      </c>
      <c r="F68" s="12">
        <v>2526</v>
      </c>
      <c r="G68" s="14">
        <f t="shared" si="2"/>
        <v>100</v>
      </c>
      <c r="H68" s="13" t="s">
        <v>97</v>
      </c>
      <c r="I68" s="51">
        <f>SUM(E68:E71)+B68</f>
        <v>21067</v>
      </c>
      <c r="J68" s="51">
        <f>SUM(F68:F71)+C68</f>
        <v>18330</v>
      </c>
      <c r="K68" s="65">
        <f>J68/I68*100</f>
        <v>87.00811696017469</v>
      </c>
    </row>
    <row r="69" spans="1:11" s="16" customFormat="1" ht="12.75">
      <c r="A69" s="45"/>
      <c r="B69" s="48"/>
      <c r="C69" s="48"/>
      <c r="D69" s="35"/>
      <c r="E69" s="12">
        <v>2800</v>
      </c>
      <c r="F69" s="12">
        <v>2800</v>
      </c>
      <c r="G69" s="14">
        <f t="shared" si="2"/>
        <v>100</v>
      </c>
      <c r="H69" s="13" t="s">
        <v>98</v>
      </c>
      <c r="I69" s="51"/>
      <c r="J69" s="51"/>
      <c r="K69" s="66"/>
    </row>
    <row r="70" spans="1:11" s="16" customFormat="1" ht="25.5">
      <c r="A70" s="45"/>
      <c r="B70" s="48"/>
      <c r="C70" s="48"/>
      <c r="D70" s="35"/>
      <c r="E70" s="12">
        <v>1500</v>
      </c>
      <c r="F70" s="12">
        <v>1500</v>
      </c>
      <c r="G70" s="14">
        <f t="shared" si="2"/>
        <v>100</v>
      </c>
      <c r="H70" s="13" t="s">
        <v>99</v>
      </c>
      <c r="I70" s="51"/>
      <c r="J70" s="51"/>
      <c r="K70" s="66"/>
    </row>
    <row r="71" spans="1:11" s="16" customFormat="1" ht="12.75">
      <c r="A71" s="46"/>
      <c r="B71" s="49"/>
      <c r="C71" s="49"/>
      <c r="D71" s="36"/>
      <c r="E71" s="12">
        <v>1500</v>
      </c>
      <c r="F71" s="12">
        <v>1500</v>
      </c>
      <c r="G71" s="14">
        <f t="shared" si="2"/>
        <v>100</v>
      </c>
      <c r="H71" s="13" t="s">
        <v>100</v>
      </c>
      <c r="I71" s="51"/>
      <c r="J71" s="51"/>
      <c r="K71" s="67"/>
    </row>
    <row r="72" spans="1:11" ht="12.75">
      <c r="A72" s="79" t="s">
        <v>7</v>
      </c>
      <c r="B72" s="82">
        <f>7913+1865+1556</f>
        <v>11334</v>
      </c>
      <c r="C72" s="82">
        <v>8755</v>
      </c>
      <c r="D72" s="87">
        <f>C72/B72*100</f>
        <v>77.24545614963826</v>
      </c>
      <c r="E72" s="22">
        <v>1000</v>
      </c>
      <c r="F72" s="22">
        <v>1000</v>
      </c>
      <c r="G72" s="23">
        <f t="shared" si="2"/>
        <v>100</v>
      </c>
      <c r="H72" s="24" t="s">
        <v>101</v>
      </c>
      <c r="I72" s="90">
        <f>SUM(E72:E74)+B72</f>
        <v>14557</v>
      </c>
      <c r="J72" s="90">
        <f>SUM(F72:F74)+C72</f>
        <v>11978</v>
      </c>
      <c r="K72" s="92">
        <f>J72/I72*100</f>
        <v>82.28343752146733</v>
      </c>
    </row>
    <row r="73" spans="1:11" ht="12.75">
      <c r="A73" s="80"/>
      <c r="B73" s="83"/>
      <c r="C73" s="85"/>
      <c r="D73" s="88"/>
      <c r="E73" s="22">
        <v>1600</v>
      </c>
      <c r="F73" s="22">
        <v>1600</v>
      </c>
      <c r="G73" s="14">
        <f t="shared" si="2"/>
        <v>100</v>
      </c>
      <c r="H73" s="24" t="s">
        <v>102</v>
      </c>
      <c r="I73" s="91"/>
      <c r="J73" s="91"/>
      <c r="K73" s="93"/>
    </row>
    <row r="74" spans="1:11" ht="12.75">
      <c r="A74" s="81"/>
      <c r="B74" s="84"/>
      <c r="C74" s="86"/>
      <c r="D74" s="89"/>
      <c r="E74" s="22">
        <v>623</v>
      </c>
      <c r="F74" s="22">
        <v>623</v>
      </c>
      <c r="G74" s="23">
        <f t="shared" si="2"/>
        <v>100</v>
      </c>
      <c r="H74" s="24" t="s">
        <v>103</v>
      </c>
      <c r="I74" s="91"/>
      <c r="J74" s="91"/>
      <c r="K74" s="93"/>
    </row>
    <row r="75" spans="1:11" s="16" customFormat="1" ht="12.75">
      <c r="A75" s="44" t="s">
        <v>8</v>
      </c>
      <c r="B75" s="47">
        <f>310+3407+1400+595</f>
        <v>5712</v>
      </c>
      <c r="C75" s="47">
        <f>310+3407+1400+595</f>
        <v>5712</v>
      </c>
      <c r="D75" s="50">
        <f>C75/B75*100</f>
        <v>100</v>
      </c>
      <c r="E75" s="12">
        <v>2280</v>
      </c>
      <c r="F75" s="12">
        <v>1309</v>
      </c>
      <c r="G75" s="14">
        <f t="shared" si="2"/>
        <v>57.41228070175438</v>
      </c>
      <c r="H75" s="21" t="s">
        <v>104</v>
      </c>
      <c r="I75" s="58">
        <f>SUM(E75:E79)+B75</f>
        <v>10961</v>
      </c>
      <c r="J75" s="58">
        <f>SUM(F75:F79)+C75</f>
        <v>9950</v>
      </c>
      <c r="K75" s="52">
        <f>J75/I75*100</f>
        <v>90.77638901560077</v>
      </c>
    </row>
    <row r="76" spans="1:11" s="16" customFormat="1" ht="12.75">
      <c r="A76" s="45"/>
      <c r="B76" s="48"/>
      <c r="C76" s="48"/>
      <c r="D76" s="35"/>
      <c r="E76" s="12">
        <v>1000</v>
      </c>
      <c r="F76" s="12">
        <v>960</v>
      </c>
      <c r="G76" s="14">
        <f t="shared" si="2"/>
        <v>96</v>
      </c>
      <c r="H76" s="21" t="s">
        <v>105</v>
      </c>
      <c r="I76" s="58"/>
      <c r="J76" s="58"/>
      <c r="K76" s="52"/>
    </row>
    <row r="77" spans="1:11" s="16" customFormat="1" ht="12.75">
      <c r="A77" s="45"/>
      <c r="B77" s="48"/>
      <c r="C77" s="48"/>
      <c r="D77" s="35"/>
      <c r="E77" s="12">
        <v>1575</v>
      </c>
      <c r="F77" s="12">
        <v>1575</v>
      </c>
      <c r="G77" s="14">
        <f t="shared" si="2"/>
        <v>100</v>
      </c>
      <c r="H77" s="13" t="s">
        <v>106</v>
      </c>
      <c r="I77" s="58"/>
      <c r="J77" s="58"/>
      <c r="K77" s="52"/>
    </row>
    <row r="78" spans="1:11" s="16" customFormat="1" ht="12.75">
      <c r="A78" s="60"/>
      <c r="B78" s="62"/>
      <c r="C78" s="62"/>
      <c r="D78" s="35"/>
      <c r="E78" s="12">
        <v>305</v>
      </c>
      <c r="F78" s="12">
        <v>305</v>
      </c>
      <c r="G78" s="14">
        <f t="shared" si="2"/>
        <v>100</v>
      </c>
      <c r="H78" s="13" t="s">
        <v>107</v>
      </c>
      <c r="I78" s="77"/>
      <c r="J78" s="77"/>
      <c r="K78" s="52"/>
    </row>
    <row r="79" spans="1:11" s="16" customFormat="1" ht="25.5">
      <c r="A79" s="61"/>
      <c r="B79" s="63"/>
      <c r="C79" s="63"/>
      <c r="D79" s="36"/>
      <c r="E79" s="12">
        <v>89</v>
      </c>
      <c r="F79" s="12">
        <v>89</v>
      </c>
      <c r="G79" s="14">
        <f t="shared" si="2"/>
        <v>100</v>
      </c>
      <c r="H79" s="13" t="s">
        <v>108</v>
      </c>
      <c r="I79" s="77"/>
      <c r="J79" s="77"/>
      <c r="K79" s="52"/>
    </row>
    <row r="80" spans="1:11" s="16" customFormat="1" ht="25.5">
      <c r="A80" s="44" t="s">
        <v>109</v>
      </c>
      <c r="B80" s="47">
        <f>6285+3200+478+2372</f>
        <v>12335</v>
      </c>
      <c r="C80" s="47">
        <v>9037</v>
      </c>
      <c r="D80" s="50">
        <f>C80/B80*100</f>
        <v>73.26307255776247</v>
      </c>
      <c r="E80" s="12">
        <v>4287</v>
      </c>
      <c r="F80" s="12">
        <v>4287</v>
      </c>
      <c r="G80" s="14">
        <f t="shared" si="2"/>
        <v>100</v>
      </c>
      <c r="H80" s="13" t="s">
        <v>110</v>
      </c>
      <c r="I80" s="51">
        <f>SUM(E80:E84)+B80</f>
        <v>23462</v>
      </c>
      <c r="J80" s="51">
        <f>SUM(F80:F84)+C80</f>
        <v>18132</v>
      </c>
      <c r="K80" s="94">
        <f>J80/I80*100</f>
        <v>77.2824141164436</v>
      </c>
    </row>
    <row r="81" spans="1:11" s="16" customFormat="1" ht="12.75">
      <c r="A81" s="45"/>
      <c r="B81" s="48"/>
      <c r="C81" s="48"/>
      <c r="D81" s="35"/>
      <c r="E81" s="12">
        <v>600</v>
      </c>
      <c r="F81" s="12">
        <v>600</v>
      </c>
      <c r="G81" s="14">
        <f t="shared" si="2"/>
        <v>100</v>
      </c>
      <c r="H81" s="13" t="s">
        <v>111</v>
      </c>
      <c r="I81" s="51"/>
      <c r="J81" s="51"/>
      <c r="K81" s="94"/>
    </row>
    <row r="82" spans="1:11" s="16" customFormat="1" ht="40.5" customHeight="1">
      <c r="A82" s="45"/>
      <c r="B82" s="48"/>
      <c r="C82" s="48"/>
      <c r="D82" s="35"/>
      <c r="E82" s="12">
        <v>2000</v>
      </c>
      <c r="F82" s="12"/>
      <c r="G82" s="14">
        <f t="shared" si="2"/>
        <v>0</v>
      </c>
      <c r="H82" s="13" t="s">
        <v>112</v>
      </c>
      <c r="I82" s="51"/>
      <c r="J82" s="51"/>
      <c r="K82" s="94"/>
    </row>
    <row r="83" spans="1:11" s="16" customFormat="1" ht="12.75">
      <c r="A83" s="45"/>
      <c r="B83" s="48"/>
      <c r="C83" s="48"/>
      <c r="D83" s="35"/>
      <c r="E83" s="12">
        <v>3000</v>
      </c>
      <c r="F83" s="12">
        <v>3000</v>
      </c>
      <c r="G83" s="14">
        <f t="shared" si="2"/>
        <v>100</v>
      </c>
      <c r="H83" s="13" t="s">
        <v>113</v>
      </c>
      <c r="I83" s="51"/>
      <c r="J83" s="51"/>
      <c r="K83" s="94"/>
    </row>
    <row r="84" spans="1:11" s="16" customFormat="1" ht="12.75">
      <c r="A84" s="46"/>
      <c r="B84" s="49"/>
      <c r="C84" s="49"/>
      <c r="D84" s="36"/>
      <c r="E84" s="12">
        <v>1240</v>
      </c>
      <c r="F84" s="12">
        <v>1208</v>
      </c>
      <c r="G84" s="14">
        <f t="shared" si="2"/>
        <v>97.41935483870968</v>
      </c>
      <c r="H84" s="13" t="s">
        <v>114</v>
      </c>
      <c r="I84" s="51"/>
      <c r="J84" s="51"/>
      <c r="K84" s="94"/>
    </row>
    <row r="85" spans="1:11" s="16" customFormat="1" ht="12.75">
      <c r="A85" s="44" t="s">
        <v>9</v>
      </c>
      <c r="B85" s="47">
        <f>7999+2661+809+727</f>
        <v>12196</v>
      </c>
      <c r="C85" s="47">
        <v>11210</v>
      </c>
      <c r="D85" s="50">
        <f>C85/B85*100</f>
        <v>91.91538209248934</v>
      </c>
      <c r="E85" s="12">
        <v>2000</v>
      </c>
      <c r="F85" s="12">
        <v>2000</v>
      </c>
      <c r="G85" s="14">
        <f t="shared" si="2"/>
        <v>100</v>
      </c>
      <c r="H85" s="13" t="s">
        <v>115</v>
      </c>
      <c r="I85" s="51">
        <f>SUM(E85:E93)+B85</f>
        <v>18810</v>
      </c>
      <c r="J85" s="51">
        <f>SUM(F85:F93)+C85</f>
        <v>16961</v>
      </c>
      <c r="K85" s="72">
        <f>J85/I85*100</f>
        <v>90.17012227538544</v>
      </c>
    </row>
    <row r="86" spans="1:11" s="16" customFormat="1" ht="12.75">
      <c r="A86" s="45"/>
      <c r="B86" s="48"/>
      <c r="C86" s="48"/>
      <c r="D86" s="35"/>
      <c r="E86" s="12">
        <v>500</v>
      </c>
      <c r="F86" s="12">
        <v>413</v>
      </c>
      <c r="G86" s="14">
        <f t="shared" si="2"/>
        <v>82.6</v>
      </c>
      <c r="H86" s="13" t="s">
        <v>116</v>
      </c>
      <c r="I86" s="51"/>
      <c r="J86" s="51"/>
      <c r="K86" s="72"/>
    </row>
    <row r="87" spans="1:11" s="16" customFormat="1" ht="12.75">
      <c r="A87" s="45"/>
      <c r="B87" s="48"/>
      <c r="C87" s="48"/>
      <c r="D87" s="35"/>
      <c r="E87" s="12">
        <v>200</v>
      </c>
      <c r="F87" s="12">
        <v>200</v>
      </c>
      <c r="G87" s="14">
        <f t="shared" si="2"/>
        <v>100</v>
      </c>
      <c r="H87" s="13" t="s">
        <v>117</v>
      </c>
      <c r="I87" s="51"/>
      <c r="J87" s="51"/>
      <c r="K87" s="72"/>
    </row>
    <row r="88" spans="1:11" s="16" customFormat="1" ht="12.75">
      <c r="A88" s="45"/>
      <c r="B88" s="48"/>
      <c r="C88" s="48"/>
      <c r="D88" s="35"/>
      <c r="E88" s="12">
        <v>200</v>
      </c>
      <c r="F88" s="12">
        <v>157</v>
      </c>
      <c r="G88" s="14">
        <f t="shared" si="2"/>
        <v>78.5</v>
      </c>
      <c r="H88" s="13" t="s">
        <v>118</v>
      </c>
      <c r="I88" s="51"/>
      <c r="J88" s="51"/>
      <c r="K88" s="72"/>
    </row>
    <row r="89" spans="1:11" s="16" customFormat="1" ht="12.75">
      <c r="A89" s="45"/>
      <c r="B89" s="48"/>
      <c r="C89" s="48"/>
      <c r="D89" s="35"/>
      <c r="E89" s="12">
        <v>1214</v>
      </c>
      <c r="F89" s="12">
        <v>848</v>
      </c>
      <c r="G89" s="14">
        <f t="shared" si="2"/>
        <v>69.8517298187809</v>
      </c>
      <c r="H89" s="13" t="s">
        <v>119</v>
      </c>
      <c r="I89" s="51"/>
      <c r="J89" s="51"/>
      <c r="K89" s="72"/>
    </row>
    <row r="90" spans="1:11" s="16" customFormat="1" ht="12.75">
      <c r="A90" s="45"/>
      <c r="B90" s="48"/>
      <c r="C90" s="48"/>
      <c r="D90" s="35"/>
      <c r="E90" s="12">
        <v>1000</v>
      </c>
      <c r="F90" s="12">
        <v>994</v>
      </c>
      <c r="G90" s="14">
        <f t="shared" si="2"/>
        <v>99.4</v>
      </c>
      <c r="H90" s="13" t="s">
        <v>120</v>
      </c>
      <c r="I90" s="51"/>
      <c r="J90" s="51"/>
      <c r="K90" s="72"/>
    </row>
    <row r="91" spans="1:11" s="16" customFormat="1" ht="12.75">
      <c r="A91" s="45"/>
      <c r="B91" s="48"/>
      <c r="C91" s="48"/>
      <c r="D91" s="35"/>
      <c r="E91" s="12">
        <v>400</v>
      </c>
      <c r="F91" s="12">
        <v>397</v>
      </c>
      <c r="G91" s="14">
        <f t="shared" si="2"/>
        <v>99.25</v>
      </c>
      <c r="H91" s="13" t="s">
        <v>121</v>
      </c>
      <c r="I91" s="51"/>
      <c r="J91" s="51"/>
      <c r="K91" s="72"/>
    </row>
    <row r="92" spans="1:11" s="16" customFormat="1" ht="15" customHeight="1">
      <c r="A92" s="45"/>
      <c r="B92" s="48"/>
      <c r="C92" s="48"/>
      <c r="D92" s="35"/>
      <c r="E92" s="12">
        <v>400</v>
      </c>
      <c r="F92" s="12">
        <v>47</v>
      </c>
      <c r="G92" s="14">
        <f t="shared" si="2"/>
        <v>11.75</v>
      </c>
      <c r="H92" s="13" t="s">
        <v>122</v>
      </c>
      <c r="I92" s="51"/>
      <c r="J92" s="51"/>
      <c r="K92" s="72"/>
    </row>
    <row r="93" spans="1:11" s="16" customFormat="1" ht="12.75">
      <c r="A93" s="46"/>
      <c r="B93" s="49"/>
      <c r="C93" s="49"/>
      <c r="D93" s="36"/>
      <c r="E93" s="12">
        <v>700</v>
      </c>
      <c r="F93" s="12">
        <v>695</v>
      </c>
      <c r="G93" s="14">
        <f t="shared" si="2"/>
        <v>99.28571428571429</v>
      </c>
      <c r="H93" s="13" t="s">
        <v>123</v>
      </c>
      <c r="I93" s="51"/>
      <c r="J93" s="51"/>
      <c r="K93" s="72"/>
    </row>
    <row r="94" spans="1:11" s="16" customFormat="1" ht="12.75">
      <c r="A94" s="44" t="s">
        <v>10</v>
      </c>
      <c r="B94" s="47">
        <f>610+3256+1516+900+2400</f>
        <v>8682</v>
      </c>
      <c r="C94" s="47">
        <v>7618</v>
      </c>
      <c r="D94" s="50">
        <f>C94/B94*100</f>
        <v>87.74475927205712</v>
      </c>
      <c r="E94" s="12">
        <v>1049</v>
      </c>
      <c r="F94" s="12">
        <v>232</v>
      </c>
      <c r="G94" s="14">
        <f t="shared" si="2"/>
        <v>22.1163012392755</v>
      </c>
      <c r="H94" s="13" t="s">
        <v>124</v>
      </c>
      <c r="I94" s="51">
        <f>SUM(E94:E97)+B94</f>
        <v>12751</v>
      </c>
      <c r="J94" s="51">
        <f>SUM(F94:F97)+C94</f>
        <v>10870</v>
      </c>
      <c r="K94" s="94">
        <f>J94/I94*100</f>
        <v>85.2482158262097</v>
      </c>
    </row>
    <row r="95" spans="1:11" s="16" customFormat="1" ht="12.75">
      <c r="A95" s="60"/>
      <c r="B95" s="62"/>
      <c r="C95" s="48"/>
      <c r="D95" s="35"/>
      <c r="E95" s="12">
        <v>1500</v>
      </c>
      <c r="F95" s="12">
        <v>1500</v>
      </c>
      <c r="G95" s="14">
        <f t="shared" si="2"/>
        <v>100</v>
      </c>
      <c r="H95" s="13" t="s">
        <v>125</v>
      </c>
      <c r="I95" s="64"/>
      <c r="J95" s="64"/>
      <c r="K95" s="95"/>
    </row>
    <row r="96" spans="1:11" s="16" customFormat="1" ht="12.75">
      <c r="A96" s="60"/>
      <c r="B96" s="62"/>
      <c r="C96" s="48"/>
      <c r="D96" s="35"/>
      <c r="E96" s="12">
        <v>1270</v>
      </c>
      <c r="F96" s="12">
        <v>1270</v>
      </c>
      <c r="G96" s="14">
        <f t="shared" si="2"/>
        <v>100</v>
      </c>
      <c r="H96" s="13" t="s">
        <v>126</v>
      </c>
      <c r="I96" s="64"/>
      <c r="J96" s="64"/>
      <c r="K96" s="95"/>
    </row>
    <row r="97" spans="1:11" s="16" customFormat="1" ht="12.75">
      <c r="A97" s="61"/>
      <c r="B97" s="63"/>
      <c r="C97" s="49"/>
      <c r="D97" s="36"/>
      <c r="E97" s="12">
        <v>250</v>
      </c>
      <c r="F97" s="12">
        <v>250</v>
      </c>
      <c r="G97" s="14">
        <f t="shared" si="2"/>
        <v>100</v>
      </c>
      <c r="H97" s="13" t="s">
        <v>127</v>
      </c>
      <c r="I97" s="64"/>
      <c r="J97" s="64"/>
      <c r="K97" s="95"/>
    </row>
    <row r="98" spans="1:11" s="16" customFormat="1" ht="12.75">
      <c r="A98" s="44" t="s">
        <v>11</v>
      </c>
      <c r="B98" s="47">
        <f>537+9280+1851+922+4923</f>
        <v>17513</v>
      </c>
      <c r="C98" s="47">
        <v>16242</v>
      </c>
      <c r="D98" s="50">
        <f>C98/B98*100</f>
        <v>92.7425341175127</v>
      </c>
      <c r="E98" s="12">
        <v>4500</v>
      </c>
      <c r="F98" s="12">
        <v>4500</v>
      </c>
      <c r="G98" s="14">
        <f t="shared" si="2"/>
        <v>100</v>
      </c>
      <c r="H98" s="13" t="s">
        <v>128</v>
      </c>
      <c r="I98" s="51">
        <f>SUM(E98:E101)+B98</f>
        <v>26063</v>
      </c>
      <c r="J98" s="51">
        <f>SUM(F98:F101)+C98</f>
        <v>24792</v>
      </c>
      <c r="K98" s="65">
        <f>J98/I98*100</f>
        <v>95.12335494762691</v>
      </c>
    </row>
    <row r="99" spans="1:11" s="16" customFormat="1" ht="12.75">
      <c r="A99" s="60"/>
      <c r="B99" s="48"/>
      <c r="C99" s="48"/>
      <c r="D99" s="35"/>
      <c r="E99" s="12">
        <v>2500</v>
      </c>
      <c r="F99" s="12">
        <v>2500</v>
      </c>
      <c r="G99" s="14">
        <f t="shared" si="2"/>
        <v>100</v>
      </c>
      <c r="H99" s="13" t="s">
        <v>129</v>
      </c>
      <c r="I99" s="51"/>
      <c r="J99" s="51"/>
      <c r="K99" s="66"/>
    </row>
    <row r="100" spans="1:11" s="16" customFormat="1" ht="12.75">
      <c r="A100" s="60"/>
      <c r="B100" s="62"/>
      <c r="C100" s="48"/>
      <c r="D100" s="35"/>
      <c r="E100" s="12">
        <v>1300</v>
      </c>
      <c r="F100" s="12">
        <v>1300</v>
      </c>
      <c r="G100" s="14">
        <f t="shared" si="2"/>
        <v>100</v>
      </c>
      <c r="H100" s="13" t="s">
        <v>130</v>
      </c>
      <c r="I100" s="64"/>
      <c r="J100" s="64"/>
      <c r="K100" s="66"/>
    </row>
    <row r="101" spans="1:11" s="16" customFormat="1" ht="12.75">
      <c r="A101" s="61"/>
      <c r="B101" s="63"/>
      <c r="C101" s="49"/>
      <c r="D101" s="36"/>
      <c r="E101" s="12">
        <v>250</v>
      </c>
      <c r="F101" s="12">
        <v>250</v>
      </c>
      <c r="G101" s="14">
        <f t="shared" si="2"/>
        <v>100</v>
      </c>
      <c r="H101" s="13" t="s">
        <v>131</v>
      </c>
      <c r="I101" s="64"/>
      <c r="J101" s="64"/>
      <c r="K101" s="67"/>
    </row>
    <row r="102" spans="1:11" s="16" customFormat="1" ht="15" customHeight="1">
      <c r="A102" s="44" t="s">
        <v>12</v>
      </c>
      <c r="B102" s="47">
        <f>3102+931+220+880</f>
        <v>5133</v>
      </c>
      <c r="C102" s="47">
        <f>3102+931+220+880</f>
        <v>5133</v>
      </c>
      <c r="D102" s="50">
        <f>C102/B102*100</f>
        <v>100</v>
      </c>
      <c r="E102" s="12">
        <v>2500</v>
      </c>
      <c r="F102" s="12">
        <v>2500</v>
      </c>
      <c r="G102" s="14">
        <f t="shared" si="2"/>
        <v>100</v>
      </c>
      <c r="H102" s="13" t="s">
        <v>132</v>
      </c>
      <c r="I102" s="51">
        <f>E103+E102+B102</f>
        <v>8033</v>
      </c>
      <c r="J102" s="51">
        <f>F103+F102+C102</f>
        <v>8033</v>
      </c>
      <c r="K102" s="94">
        <f>J102/I102*100</f>
        <v>100</v>
      </c>
    </row>
    <row r="103" spans="1:11" s="16" customFormat="1" ht="15" customHeight="1">
      <c r="A103" s="46"/>
      <c r="B103" s="49"/>
      <c r="C103" s="49"/>
      <c r="D103" s="36"/>
      <c r="E103" s="12">
        <v>400</v>
      </c>
      <c r="F103" s="12">
        <v>400</v>
      </c>
      <c r="G103" s="14">
        <f t="shared" si="2"/>
        <v>100</v>
      </c>
      <c r="H103" s="13" t="s">
        <v>133</v>
      </c>
      <c r="I103" s="51"/>
      <c r="J103" s="51"/>
      <c r="K103" s="94"/>
    </row>
    <row r="104" spans="1:11" s="16" customFormat="1" ht="12.75">
      <c r="A104" s="44" t="s">
        <v>13</v>
      </c>
      <c r="B104" s="47">
        <f>6636+1350+300+3122</f>
        <v>11408</v>
      </c>
      <c r="C104" s="47">
        <v>10782</v>
      </c>
      <c r="D104" s="50">
        <f>C104/B104*100</f>
        <v>94.51262272089762</v>
      </c>
      <c r="E104" s="12">
        <v>1000</v>
      </c>
      <c r="F104" s="12">
        <v>1000</v>
      </c>
      <c r="G104" s="14">
        <f t="shared" si="2"/>
        <v>100</v>
      </c>
      <c r="H104" s="13" t="s">
        <v>132</v>
      </c>
      <c r="I104" s="51">
        <f>SUM(E104:E108)+B104</f>
        <v>18586</v>
      </c>
      <c r="J104" s="51">
        <f>SUM(F104:F108)+C104</f>
        <v>13640</v>
      </c>
      <c r="K104" s="94">
        <f>J104/I104*100</f>
        <v>73.38857204347359</v>
      </c>
    </row>
    <row r="105" spans="1:11" s="16" customFormat="1" ht="12.75">
      <c r="A105" s="45"/>
      <c r="B105" s="48"/>
      <c r="C105" s="48"/>
      <c r="D105" s="35"/>
      <c r="E105" s="12">
        <v>386</v>
      </c>
      <c r="F105" s="12">
        <v>386</v>
      </c>
      <c r="G105" s="14">
        <f t="shared" si="2"/>
        <v>100</v>
      </c>
      <c r="H105" s="13" t="s">
        <v>134</v>
      </c>
      <c r="I105" s="51"/>
      <c r="J105" s="51"/>
      <c r="K105" s="94"/>
    </row>
    <row r="106" spans="1:11" s="16" customFormat="1" ht="12.75">
      <c r="A106" s="45"/>
      <c r="B106" s="48"/>
      <c r="C106" s="48"/>
      <c r="D106" s="35"/>
      <c r="E106" s="12">
        <v>4056</v>
      </c>
      <c r="F106" s="12">
        <v>0</v>
      </c>
      <c r="G106" s="14">
        <f t="shared" si="2"/>
        <v>0</v>
      </c>
      <c r="H106" s="13" t="s">
        <v>135</v>
      </c>
      <c r="I106" s="51"/>
      <c r="J106" s="51"/>
      <c r="K106" s="94"/>
    </row>
    <row r="107" spans="1:11" s="16" customFormat="1" ht="12.75">
      <c r="A107" s="45"/>
      <c r="B107" s="48"/>
      <c r="C107" s="48"/>
      <c r="D107" s="35"/>
      <c r="E107" s="12">
        <v>1226</v>
      </c>
      <c r="F107" s="12">
        <v>1226</v>
      </c>
      <c r="G107" s="14">
        <f t="shared" si="2"/>
        <v>100</v>
      </c>
      <c r="H107" s="13" t="s">
        <v>136</v>
      </c>
      <c r="I107" s="51"/>
      <c r="J107" s="51"/>
      <c r="K107" s="94"/>
    </row>
    <row r="108" spans="1:11" s="16" customFormat="1" ht="12.75">
      <c r="A108" s="46"/>
      <c r="B108" s="49"/>
      <c r="C108" s="49"/>
      <c r="D108" s="36"/>
      <c r="E108" s="12">
        <v>510</v>
      </c>
      <c r="F108" s="12">
        <v>246</v>
      </c>
      <c r="G108" s="14">
        <f t="shared" si="2"/>
        <v>48.23529411764706</v>
      </c>
      <c r="H108" s="13" t="s">
        <v>137</v>
      </c>
      <c r="I108" s="51"/>
      <c r="J108" s="51"/>
      <c r="K108" s="94"/>
    </row>
    <row r="109" spans="1:11" s="16" customFormat="1" ht="12.75">
      <c r="A109" s="44" t="s">
        <v>14</v>
      </c>
      <c r="B109" s="47">
        <f>3193+2000+688+2070</f>
        <v>7951</v>
      </c>
      <c r="C109" s="47">
        <v>7914</v>
      </c>
      <c r="D109" s="50">
        <f>C109/B109*100</f>
        <v>99.53464972959377</v>
      </c>
      <c r="E109" s="12">
        <v>3000</v>
      </c>
      <c r="F109" s="12">
        <v>3000</v>
      </c>
      <c r="G109" s="14">
        <f t="shared" si="2"/>
        <v>100</v>
      </c>
      <c r="H109" s="13" t="s">
        <v>132</v>
      </c>
      <c r="I109" s="51">
        <f>SUM(E109:E112)+B109</f>
        <v>14393</v>
      </c>
      <c r="J109" s="51">
        <f>SUM(F109:F112)+C109</f>
        <v>13866</v>
      </c>
      <c r="K109" s="94">
        <f>J109/I109*100</f>
        <v>96.33849788091433</v>
      </c>
    </row>
    <row r="110" spans="1:11" s="16" customFormat="1" ht="12.75">
      <c r="A110" s="60"/>
      <c r="B110" s="48"/>
      <c r="C110" s="48"/>
      <c r="D110" s="35"/>
      <c r="E110" s="12">
        <v>1650</v>
      </c>
      <c r="F110" s="12">
        <v>1645</v>
      </c>
      <c r="G110" s="14">
        <f t="shared" si="2"/>
        <v>99.69696969696969</v>
      </c>
      <c r="H110" s="13" t="s">
        <v>138</v>
      </c>
      <c r="I110" s="64"/>
      <c r="J110" s="64"/>
      <c r="K110" s="95"/>
    </row>
    <row r="111" spans="1:11" s="16" customFormat="1" ht="12.75">
      <c r="A111" s="60"/>
      <c r="B111" s="48"/>
      <c r="C111" s="48"/>
      <c r="D111" s="35"/>
      <c r="E111" s="12">
        <v>600</v>
      </c>
      <c r="F111" s="12">
        <v>600</v>
      </c>
      <c r="G111" s="14">
        <f t="shared" si="2"/>
        <v>100</v>
      </c>
      <c r="H111" s="13" t="s">
        <v>139</v>
      </c>
      <c r="I111" s="64"/>
      <c r="J111" s="64"/>
      <c r="K111" s="95"/>
    </row>
    <row r="112" spans="1:11" s="16" customFormat="1" ht="12.75">
      <c r="A112" s="61"/>
      <c r="B112" s="49"/>
      <c r="C112" s="49"/>
      <c r="D112" s="36"/>
      <c r="E112" s="12">
        <v>1192</v>
      </c>
      <c r="F112" s="12">
        <v>707</v>
      </c>
      <c r="G112" s="14">
        <f t="shared" si="2"/>
        <v>59.312080536912745</v>
      </c>
      <c r="H112" s="13" t="s">
        <v>140</v>
      </c>
      <c r="I112" s="64"/>
      <c r="J112" s="64"/>
      <c r="K112" s="95"/>
    </row>
    <row r="113" spans="1:11" s="15" customFormat="1" ht="15" customHeight="1">
      <c r="A113" s="68" t="s">
        <v>141</v>
      </c>
      <c r="B113" s="47">
        <v>3738</v>
      </c>
      <c r="C113" s="47">
        <v>3580</v>
      </c>
      <c r="D113" s="50">
        <f>C113/B113*100</f>
        <v>95.77314071696095</v>
      </c>
      <c r="E113" s="12">
        <v>5000</v>
      </c>
      <c r="F113" s="12">
        <v>5000</v>
      </c>
      <c r="G113" s="14">
        <f t="shared" si="2"/>
        <v>100</v>
      </c>
      <c r="H113" s="21" t="s">
        <v>142</v>
      </c>
      <c r="I113" s="51">
        <f>SUM(E113:E115)+B113</f>
        <v>10351</v>
      </c>
      <c r="J113" s="51">
        <f>SUM(F113:F115)+C113</f>
        <v>8780</v>
      </c>
      <c r="K113" s="65">
        <f>J113/I113*100</f>
        <v>84.82272244227612</v>
      </c>
    </row>
    <row r="114" spans="1:11" s="15" customFormat="1" ht="12.75">
      <c r="A114" s="69"/>
      <c r="B114" s="48"/>
      <c r="C114" s="48"/>
      <c r="D114" s="35"/>
      <c r="E114" s="12">
        <v>1413</v>
      </c>
      <c r="F114" s="12">
        <v>0</v>
      </c>
      <c r="G114" s="14">
        <f t="shared" si="2"/>
        <v>0</v>
      </c>
      <c r="H114" s="21" t="s">
        <v>143</v>
      </c>
      <c r="I114" s="51"/>
      <c r="J114" s="51"/>
      <c r="K114" s="66"/>
    </row>
    <row r="115" spans="1:11" s="15" customFormat="1" ht="12.75">
      <c r="A115" s="71"/>
      <c r="B115" s="49"/>
      <c r="C115" s="49"/>
      <c r="D115" s="36"/>
      <c r="E115" s="12">
        <v>200</v>
      </c>
      <c r="F115" s="12">
        <v>200</v>
      </c>
      <c r="G115" s="14">
        <f t="shared" si="2"/>
        <v>100</v>
      </c>
      <c r="H115" s="21" t="s">
        <v>144</v>
      </c>
      <c r="I115" s="64"/>
      <c r="J115" s="64"/>
      <c r="K115" s="67"/>
    </row>
    <row r="116" spans="1:11" s="15" customFormat="1" ht="12.75">
      <c r="A116" s="74" t="s">
        <v>15</v>
      </c>
      <c r="B116" s="47">
        <f>1906+305</f>
        <v>2211</v>
      </c>
      <c r="C116" s="47">
        <f>1906+305</f>
        <v>2211</v>
      </c>
      <c r="D116" s="50">
        <f>C116/B116*100</f>
        <v>100</v>
      </c>
      <c r="E116" s="12">
        <v>45</v>
      </c>
      <c r="F116" s="12">
        <v>45</v>
      </c>
      <c r="G116" s="14">
        <f t="shared" si="2"/>
        <v>100</v>
      </c>
      <c r="H116" s="21" t="s">
        <v>145</v>
      </c>
      <c r="I116" s="51">
        <f>SUM(E116:E117)+B116</f>
        <v>2323</v>
      </c>
      <c r="J116" s="51">
        <f>SUM(F116:F117)+C116</f>
        <v>2323</v>
      </c>
      <c r="K116" s="65">
        <f>J116/I116*100</f>
        <v>100</v>
      </c>
    </row>
    <row r="117" spans="1:11" s="15" customFormat="1" ht="12.75">
      <c r="A117" s="96"/>
      <c r="B117" s="49"/>
      <c r="C117" s="49"/>
      <c r="D117" s="36"/>
      <c r="E117" s="12">
        <v>67</v>
      </c>
      <c r="F117" s="12">
        <v>67</v>
      </c>
      <c r="G117" s="14">
        <f t="shared" si="2"/>
        <v>100</v>
      </c>
      <c r="H117" s="13" t="s">
        <v>146</v>
      </c>
      <c r="I117" s="51"/>
      <c r="J117" s="51"/>
      <c r="K117" s="67"/>
    </row>
    <row r="118" spans="1:11" ht="12.75">
      <c r="A118" s="25" t="s">
        <v>16</v>
      </c>
      <c r="B118" s="26">
        <f>SUM(B6:B117)</f>
        <v>330256</v>
      </c>
      <c r="C118" s="26">
        <f>SUM(C6:C117)</f>
        <v>298898</v>
      </c>
      <c r="D118" s="27">
        <f>C118/B118*100</f>
        <v>90.50494162104549</v>
      </c>
      <c r="E118" s="26">
        <f>SUM(E6:E117)</f>
        <v>168418</v>
      </c>
      <c r="F118" s="26">
        <f>SUM(F6:F117)</f>
        <v>150231</v>
      </c>
      <c r="G118" s="28">
        <f>F118/E118*100</f>
        <v>89.20127302307354</v>
      </c>
      <c r="H118" s="26"/>
      <c r="I118" s="26">
        <f>SUM(I6:I117)</f>
        <v>498674</v>
      </c>
      <c r="J118" s="26">
        <f>SUM(J6:J117)</f>
        <v>449129</v>
      </c>
      <c r="K118" s="29">
        <f>J118/I118*100</f>
        <v>90.06465145566041</v>
      </c>
    </row>
    <row r="119" spans="9:11" ht="12.75">
      <c r="I119" s="32"/>
      <c r="J119" s="33"/>
      <c r="K119" s="34"/>
    </row>
    <row r="120" spans="9:11" ht="12.75">
      <c r="I120" s="32"/>
      <c r="J120" s="33"/>
      <c r="K120" s="34"/>
    </row>
    <row r="121" spans="9:11" ht="12.75">
      <c r="I121" s="32"/>
      <c r="J121" s="33"/>
      <c r="K121" s="34"/>
    </row>
    <row r="122" spans="9:11" ht="12.75">
      <c r="I122" s="32"/>
      <c r="J122" s="33"/>
      <c r="K122" s="34"/>
    </row>
    <row r="123" spans="9:11" ht="12.75">
      <c r="I123" s="32"/>
      <c r="J123" s="33"/>
      <c r="K123" s="34"/>
    </row>
    <row r="124" spans="9:11" ht="12.75">
      <c r="I124" s="32"/>
      <c r="J124" s="33"/>
      <c r="K124" s="34"/>
    </row>
    <row r="125" spans="9:11" ht="12.75">
      <c r="I125" s="32"/>
      <c r="J125" s="33"/>
      <c r="K125" s="34"/>
    </row>
    <row r="126" spans="9:11" ht="12.75">
      <c r="I126" s="32"/>
      <c r="J126" s="33"/>
      <c r="K126" s="34"/>
    </row>
    <row r="127" spans="9:11" ht="12.75">
      <c r="I127" s="32"/>
      <c r="J127" s="33"/>
      <c r="K127" s="34"/>
    </row>
    <row r="128" spans="9:11" ht="12.75">
      <c r="I128" s="32"/>
      <c r="J128" s="33"/>
      <c r="K128" s="34"/>
    </row>
    <row r="129" spans="9:11" ht="12.75">
      <c r="I129" s="32"/>
      <c r="J129" s="33"/>
      <c r="K129" s="34"/>
    </row>
    <row r="130" spans="9:11" ht="12.75">
      <c r="I130" s="32"/>
      <c r="J130" s="33"/>
      <c r="K130" s="34"/>
    </row>
    <row r="131" spans="9:11" ht="12.75">
      <c r="I131" s="32"/>
      <c r="J131" s="33"/>
      <c r="K131" s="34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  <row r="206" ht="12.75">
      <c r="I206" s="30"/>
    </row>
    <row r="207" ht="12.75">
      <c r="I207" s="30"/>
    </row>
    <row r="208" ht="12.75">
      <c r="I208" s="30"/>
    </row>
    <row r="209" ht="12.75">
      <c r="I209" s="30"/>
    </row>
    <row r="210" ht="12.75">
      <c r="I210" s="30"/>
    </row>
    <row r="211" ht="12.75">
      <c r="I211" s="30"/>
    </row>
    <row r="212" ht="12.75">
      <c r="I212" s="30"/>
    </row>
    <row r="213" ht="12.75">
      <c r="I213" s="30"/>
    </row>
    <row r="214" ht="12.75">
      <c r="I214" s="30"/>
    </row>
    <row r="215" ht="12.75">
      <c r="I215" s="30"/>
    </row>
    <row r="216" ht="12.75">
      <c r="I216" s="30"/>
    </row>
    <row r="217" ht="12.75">
      <c r="I217" s="30"/>
    </row>
    <row r="218" ht="12.75">
      <c r="I218" s="30"/>
    </row>
    <row r="219" ht="12.75">
      <c r="I219" s="30"/>
    </row>
    <row r="220" ht="12.75">
      <c r="I220" s="30"/>
    </row>
    <row r="221" ht="12.75">
      <c r="I221" s="30"/>
    </row>
    <row r="222" ht="12.75">
      <c r="I222" s="30"/>
    </row>
    <row r="223" ht="12.75">
      <c r="I223" s="30"/>
    </row>
    <row r="224" ht="12.75">
      <c r="I224" s="30"/>
    </row>
    <row r="225" ht="12.75">
      <c r="I225" s="30"/>
    </row>
    <row r="226" ht="12.75">
      <c r="I226" s="30"/>
    </row>
    <row r="227" ht="12.75">
      <c r="I227" s="30"/>
    </row>
    <row r="228" ht="12.75">
      <c r="I228" s="30"/>
    </row>
    <row r="229" ht="12.75">
      <c r="I229" s="30"/>
    </row>
    <row r="230" ht="12.75">
      <c r="I230" s="30"/>
    </row>
    <row r="231" ht="12.75">
      <c r="I231" s="30"/>
    </row>
    <row r="232" ht="12.75">
      <c r="I232" s="30"/>
    </row>
    <row r="233" ht="12.75">
      <c r="I233" s="30"/>
    </row>
    <row r="234" ht="12.75">
      <c r="I234" s="30"/>
    </row>
    <row r="235" ht="12.75">
      <c r="I235" s="30"/>
    </row>
    <row r="236" ht="12.75">
      <c r="I236" s="30"/>
    </row>
    <row r="237" ht="12.75">
      <c r="I237" s="30"/>
    </row>
    <row r="238" ht="12.75">
      <c r="I238" s="30"/>
    </row>
    <row r="239" ht="12.75">
      <c r="I239" s="30"/>
    </row>
    <row r="240" ht="12.75">
      <c r="I240" s="30"/>
    </row>
    <row r="241" ht="12.75">
      <c r="I241" s="30"/>
    </row>
    <row r="242" ht="12.75">
      <c r="I242" s="30"/>
    </row>
    <row r="243" ht="12.75">
      <c r="I243" s="30"/>
    </row>
    <row r="244" ht="12.75">
      <c r="I244" s="30"/>
    </row>
    <row r="245" ht="12.75">
      <c r="I245" s="30"/>
    </row>
    <row r="246" ht="12.75">
      <c r="I246" s="30"/>
    </row>
    <row r="247" ht="12.75">
      <c r="I247" s="30"/>
    </row>
    <row r="248" ht="12.75">
      <c r="I248" s="30"/>
    </row>
    <row r="249" ht="12.75">
      <c r="I249" s="30"/>
    </row>
    <row r="250" ht="12.75">
      <c r="I250" s="30"/>
    </row>
    <row r="251" ht="12.75">
      <c r="I251" s="30"/>
    </row>
    <row r="252" ht="12.75">
      <c r="I252" s="30"/>
    </row>
    <row r="253" ht="12.75">
      <c r="I253" s="30"/>
    </row>
    <row r="254" ht="12.75">
      <c r="I254" s="30"/>
    </row>
    <row r="255" ht="12.75">
      <c r="I255" s="30"/>
    </row>
    <row r="256" ht="12.75">
      <c r="I256" s="30"/>
    </row>
    <row r="257" ht="12.75">
      <c r="I257" s="30"/>
    </row>
    <row r="258" ht="12.75">
      <c r="I258" s="30"/>
    </row>
    <row r="259" ht="12.75">
      <c r="I259" s="30"/>
    </row>
    <row r="260" ht="12.75">
      <c r="I260" s="30"/>
    </row>
    <row r="261" ht="12.75">
      <c r="I261" s="30"/>
    </row>
    <row r="262" ht="12.75">
      <c r="I262" s="30"/>
    </row>
    <row r="263" ht="12.75">
      <c r="I263" s="30"/>
    </row>
    <row r="264" ht="12.75">
      <c r="I264" s="30"/>
    </row>
    <row r="265" ht="12.75">
      <c r="I265" s="30"/>
    </row>
    <row r="266" ht="12.75">
      <c r="I266" s="30"/>
    </row>
    <row r="267" ht="12.75">
      <c r="I267" s="30"/>
    </row>
    <row r="268" ht="12.75">
      <c r="I268" s="30"/>
    </row>
    <row r="269" ht="12.75">
      <c r="I269" s="30"/>
    </row>
    <row r="270" ht="12.75">
      <c r="I270" s="30"/>
    </row>
    <row r="271" ht="12.75">
      <c r="I271" s="30"/>
    </row>
    <row r="272" ht="12.75">
      <c r="I272" s="30"/>
    </row>
    <row r="273" ht="12.75">
      <c r="I273" s="30"/>
    </row>
    <row r="274" ht="12.75">
      <c r="I274" s="30"/>
    </row>
    <row r="275" ht="12.75">
      <c r="I275" s="30"/>
    </row>
    <row r="276" ht="12.75">
      <c r="I276" s="30"/>
    </row>
    <row r="277" ht="12.75">
      <c r="I277" s="30"/>
    </row>
    <row r="278" ht="12.75">
      <c r="I278" s="30"/>
    </row>
    <row r="279" ht="12.75">
      <c r="I279" s="30"/>
    </row>
    <row r="280" ht="12.75">
      <c r="I280" s="30"/>
    </row>
    <row r="281" ht="12.75">
      <c r="I281" s="30"/>
    </row>
    <row r="282" ht="12.75">
      <c r="I282" s="30"/>
    </row>
    <row r="283" ht="12.75">
      <c r="I283" s="30"/>
    </row>
    <row r="284" ht="12.75">
      <c r="I284" s="30"/>
    </row>
    <row r="285" ht="12.75">
      <c r="I285" s="30"/>
    </row>
    <row r="286" ht="12.75">
      <c r="I286" s="30"/>
    </row>
    <row r="287" ht="12.75">
      <c r="I287" s="30"/>
    </row>
    <row r="288" ht="12.75">
      <c r="I288" s="30"/>
    </row>
    <row r="289" ht="12.75">
      <c r="I289" s="30"/>
    </row>
    <row r="290" ht="12.75">
      <c r="I290" s="30"/>
    </row>
    <row r="291" ht="12.75">
      <c r="I291" s="30"/>
    </row>
    <row r="292" ht="12.75">
      <c r="I292" s="30"/>
    </row>
    <row r="293" ht="12.75">
      <c r="I293" s="30"/>
    </row>
    <row r="294" ht="12.75">
      <c r="I294" s="30"/>
    </row>
    <row r="295" ht="12.75">
      <c r="I295" s="30"/>
    </row>
    <row r="296" ht="12.75">
      <c r="I296" s="30"/>
    </row>
    <row r="297" ht="12.75">
      <c r="I297" s="30"/>
    </row>
    <row r="298" ht="12.75">
      <c r="I298" s="30"/>
    </row>
    <row r="299" ht="12.75">
      <c r="I299" s="30"/>
    </row>
    <row r="300" ht="12.75">
      <c r="I300" s="30"/>
    </row>
    <row r="301" ht="12.75">
      <c r="I301" s="30"/>
    </row>
    <row r="302" ht="12.75">
      <c r="I302" s="30"/>
    </row>
    <row r="303" ht="12.75">
      <c r="I303" s="30"/>
    </row>
    <row r="304" ht="12.75">
      <c r="I304" s="30"/>
    </row>
    <row r="305" ht="12.75">
      <c r="I305" s="30"/>
    </row>
    <row r="306" ht="12.75">
      <c r="I306" s="30"/>
    </row>
    <row r="307" ht="12.75"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  <row r="542" ht="12.75">
      <c r="I542" s="30"/>
    </row>
    <row r="543" ht="12.75">
      <c r="I543" s="30"/>
    </row>
    <row r="544" ht="12.75">
      <c r="I544" s="30"/>
    </row>
    <row r="545" ht="12.75">
      <c r="I545" s="30"/>
    </row>
    <row r="546" ht="12.75">
      <c r="I546" s="30"/>
    </row>
    <row r="547" ht="12.75">
      <c r="I547" s="30"/>
    </row>
    <row r="548" ht="12.75">
      <c r="I548" s="30"/>
    </row>
    <row r="549" ht="12.75">
      <c r="I549" s="30"/>
    </row>
    <row r="550" ht="12.75">
      <c r="I550" s="30"/>
    </row>
    <row r="551" ht="12.75">
      <c r="I551" s="30"/>
    </row>
    <row r="552" ht="12.75">
      <c r="I552" s="30"/>
    </row>
    <row r="553" ht="12.75">
      <c r="I553" s="30"/>
    </row>
    <row r="554" ht="12.75">
      <c r="I554" s="30"/>
    </row>
    <row r="555" ht="12.75">
      <c r="I555" s="30"/>
    </row>
    <row r="556" ht="12.75">
      <c r="I556" s="30"/>
    </row>
    <row r="557" ht="12.75">
      <c r="I557" s="30"/>
    </row>
    <row r="558" ht="12.75">
      <c r="I558" s="30"/>
    </row>
    <row r="559" ht="12.75">
      <c r="I559" s="30"/>
    </row>
    <row r="560" ht="12.75">
      <c r="I560" s="30"/>
    </row>
    <row r="561" ht="12.75">
      <c r="I561" s="30"/>
    </row>
    <row r="562" ht="12.75">
      <c r="I562" s="30"/>
    </row>
    <row r="563" ht="12.75">
      <c r="I563" s="30"/>
    </row>
    <row r="564" ht="12.75">
      <c r="I564" s="30"/>
    </row>
    <row r="565" ht="12.75">
      <c r="I565" s="30"/>
    </row>
    <row r="566" ht="12.75">
      <c r="I566" s="30"/>
    </row>
    <row r="567" ht="12.75">
      <c r="I567" s="30"/>
    </row>
    <row r="568" ht="12.75">
      <c r="I568" s="30"/>
    </row>
    <row r="569" ht="12.75">
      <c r="I569" s="30"/>
    </row>
    <row r="570" ht="12.75">
      <c r="I570" s="30"/>
    </row>
    <row r="571" ht="12.75">
      <c r="I571" s="30"/>
    </row>
    <row r="572" ht="12.75">
      <c r="I572" s="30"/>
    </row>
    <row r="573" ht="12.75">
      <c r="I573" s="30"/>
    </row>
    <row r="574" ht="12.75">
      <c r="I574" s="30"/>
    </row>
    <row r="575" ht="12.75">
      <c r="I575" s="30"/>
    </row>
    <row r="576" ht="12.75">
      <c r="I576" s="30"/>
    </row>
    <row r="577" ht="12.75">
      <c r="I577" s="30"/>
    </row>
    <row r="578" ht="12.75">
      <c r="I578" s="30"/>
    </row>
    <row r="579" ht="12.75">
      <c r="I579" s="30"/>
    </row>
    <row r="580" ht="12.75">
      <c r="I580" s="30"/>
    </row>
    <row r="581" ht="12.75">
      <c r="I581" s="30"/>
    </row>
    <row r="582" ht="12.75">
      <c r="I582" s="30"/>
    </row>
    <row r="583" ht="12.75">
      <c r="I583" s="30"/>
    </row>
    <row r="584" ht="12.75">
      <c r="I584" s="30"/>
    </row>
    <row r="585" ht="12.75">
      <c r="I585" s="30"/>
    </row>
    <row r="586" ht="12.75">
      <c r="I586" s="30"/>
    </row>
    <row r="587" ht="12.75">
      <c r="I587" s="30"/>
    </row>
    <row r="588" ht="12.75">
      <c r="I588" s="30"/>
    </row>
    <row r="589" ht="12.75">
      <c r="I589" s="30"/>
    </row>
    <row r="590" ht="12.75">
      <c r="I590" s="30"/>
    </row>
    <row r="591" ht="12.75">
      <c r="I591" s="30"/>
    </row>
    <row r="592" ht="12.75">
      <c r="I592" s="30"/>
    </row>
    <row r="593" ht="12.75">
      <c r="I593" s="30"/>
    </row>
    <row r="594" ht="12.75">
      <c r="I594" s="30"/>
    </row>
    <row r="595" ht="12.75">
      <c r="I595" s="30"/>
    </row>
    <row r="596" ht="12.75">
      <c r="I596" s="30"/>
    </row>
    <row r="597" ht="12.75">
      <c r="I597" s="30"/>
    </row>
    <row r="598" ht="12.75">
      <c r="I598" s="30"/>
    </row>
    <row r="599" ht="12.75">
      <c r="I599" s="30"/>
    </row>
    <row r="600" ht="12.75">
      <c r="I600" s="30"/>
    </row>
    <row r="601" ht="12.75">
      <c r="I601" s="30"/>
    </row>
    <row r="602" ht="12.75">
      <c r="I602" s="30"/>
    </row>
    <row r="603" ht="12.75">
      <c r="I603" s="30"/>
    </row>
    <row r="604" ht="12.75">
      <c r="I604" s="30"/>
    </row>
    <row r="605" ht="12.75">
      <c r="I605" s="30"/>
    </row>
    <row r="606" ht="12.75">
      <c r="I606" s="30"/>
    </row>
    <row r="607" ht="12.75">
      <c r="I607" s="30"/>
    </row>
    <row r="608" ht="12.75">
      <c r="I608" s="30"/>
    </row>
    <row r="609" ht="12.75">
      <c r="I609" s="30"/>
    </row>
    <row r="610" ht="12.75">
      <c r="I610" s="30"/>
    </row>
    <row r="611" ht="12.75">
      <c r="I611" s="30"/>
    </row>
    <row r="612" ht="12.75">
      <c r="I612" s="30"/>
    </row>
    <row r="613" ht="12.75">
      <c r="I613" s="30"/>
    </row>
    <row r="614" ht="12.75">
      <c r="I614" s="30"/>
    </row>
    <row r="615" ht="12.75">
      <c r="I615" s="30"/>
    </row>
    <row r="616" ht="12.75">
      <c r="I616" s="30"/>
    </row>
    <row r="617" ht="12.75">
      <c r="I617" s="30"/>
    </row>
    <row r="618" ht="12.75">
      <c r="I618" s="30"/>
    </row>
    <row r="619" ht="12.75">
      <c r="I619" s="30"/>
    </row>
    <row r="620" ht="12.75">
      <c r="I620" s="30"/>
    </row>
    <row r="621" ht="12.75">
      <c r="I621" s="30"/>
    </row>
    <row r="622" ht="12.75">
      <c r="I622" s="30"/>
    </row>
    <row r="623" ht="12.75">
      <c r="I623" s="30"/>
    </row>
    <row r="624" ht="12.75">
      <c r="I624" s="30"/>
    </row>
    <row r="625" ht="12.75">
      <c r="I625" s="30"/>
    </row>
    <row r="626" ht="12.75">
      <c r="I626" s="30"/>
    </row>
    <row r="627" ht="12.75">
      <c r="I627" s="30"/>
    </row>
    <row r="628" ht="12.75">
      <c r="I628" s="30"/>
    </row>
    <row r="629" ht="12.75">
      <c r="I629" s="30"/>
    </row>
    <row r="630" ht="12.75">
      <c r="I630" s="30"/>
    </row>
    <row r="631" ht="12.75">
      <c r="I631" s="30"/>
    </row>
    <row r="632" ht="12.75">
      <c r="I632" s="30"/>
    </row>
    <row r="633" ht="12.75">
      <c r="I633" s="30"/>
    </row>
    <row r="634" ht="12.75">
      <c r="I634" s="30"/>
    </row>
    <row r="635" ht="12.75">
      <c r="I635" s="30"/>
    </row>
    <row r="636" ht="12.75">
      <c r="I636" s="30"/>
    </row>
    <row r="637" ht="12.75">
      <c r="I637" s="30"/>
    </row>
    <row r="638" ht="12.75">
      <c r="I638" s="30"/>
    </row>
    <row r="639" ht="12.75">
      <c r="I639" s="30"/>
    </row>
    <row r="640" ht="12.75">
      <c r="I640" s="30"/>
    </row>
    <row r="641" ht="12.75">
      <c r="I641" s="30"/>
    </row>
    <row r="642" ht="12.75">
      <c r="I642" s="30"/>
    </row>
    <row r="643" ht="12.75">
      <c r="I643" s="30"/>
    </row>
    <row r="644" ht="12.75">
      <c r="I644" s="30"/>
    </row>
    <row r="645" ht="12.75">
      <c r="I645" s="30"/>
    </row>
    <row r="646" ht="12.75">
      <c r="I646" s="30"/>
    </row>
    <row r="647" ht="12.75">
      <c r="I647" s="30"/>
    </row>
    <row r="648" ht="12.75">
      <c r="I648" s="30"/>
    </row>
    <row r="649" ht="12.75">
      <c r="I649" s="30"/>
    </row>
    <row r="650" ht="12.75">
      <c r="I650" s="30"/>
    </row>
    <row r="651" ht="12.75">
      <c r="I651" s="30"/>
    </row>
    <row r="652" ht="12.75">
      <c r="I652" s="30"/>
    </row>
    <row r="653" ht="12.75">
      <c r="I653" s="30"/>
    </row>
    <row r="654" ht="12.75">
      <c r="I654" s="30"/>
    </row>
    <row r="655" ht="12.75">
      <c r="I655" s="30"/>
    </row>
    <row r="656" ht="12.75">
      <c r="I656" s="30"/>
    </row>
    <row r="657" ht="12.75">
      <c r="I657" s="30"/>
    </row>
    <row r="658" ht="12.75">
      <c r="I658" s="30"/>
    </row>
    <row r="659" ht="12.75">
      <c r="I659" s="30"/>
    </row>
    <row r="660" ht="12.75">
      <c r="I660" s="30"/>
    </row>
    <row r="661" ht="12.75">
      <c r="I661" s="30"/>
    </row>
    <row r="662" ht="12.75">
      <c r="I662" s="30"/>
    </row>
    <row r="663" ht="12.75">
      <c r="I663" s="30"/>
    </row>
    <row r="664" ht="12.75">
      <c r="I664" s="30"/>
    </row>
    <row r="665" ht="12.75">
      <c r="I665" s="30"/>
    </row>
    <row r="666" ht="12.75">
      <c r="I666" s="30"/>
    </row>
    <row r="667" ht="12.75">
      <c r="I667" s="30"/>
    </row>
    <row r="668" ht="12.75">
      <c r="I668" s="30"/>
    </row>
    <row r="669" ht="12.75">
      <c r="I669" s="30"/>
    </row>
    <row r="670" ht="12.75">
      <c r="I670" s="30"/>
    </row>
    <row r="671" ht="12.75">
      <c r="I671" s="30"/>
    </row>
    <row r="672" ht="12.75">
      <c r="I672" s="30"/>
    </row>
    <row r="673" ht="12.75">
      <c r="I673" s="30"/>
    </row>
    <row r="674" ht="12.75">
      <c r="I674" s="30"/>
    </row>
    <row r="675" ht="12.75">
      <c r="I675" s="30"/>
    </row>
    <row r="676" ht="12.75">
      <c r="I676" s="30"/>
    </row>
    <row r="677" ht="12.75">
      <c r="I677" s="30"/>
    </row>
    <row r="678" ht="12.75">
      <c r="I678" s="30"/>
    </row>
    <row r="679" ht="12.75">
      <c r="I679" s="30"/>
    </row>
    <row r="680" ht="12.75">
      <c r="I680" s="30"/>
    </row>
    <row r="681" ht="12.75">
      <c r="I681" s="30"/>
    </row>
    <row r="682" ht="12.75">
      <c r="I682" s="30"/>
    </row>
    <row r="683" ht="12.75">
      <c r="I683" s="30"/>
    </row>
    <row r="684" ht="12.75">
      <c r="I684" s="30"/>
    </row>
    <row r="685" ht="12.75">
      <c r="I685" s="30"/>
    </row>
    <row r="686" ht="12.75">
      <c r="I686" s="30"/>
    </row>
    <row r="687" ht="12.75">
      <c r="I687" s="30"/>
    </row>
    <row r="688" ht="12.75">
      <c r="I688" s="30"/>
    </row>
    <row r="689" ht="12.75">
      <c r="I689" s="30"/>
    </row>
    <row r="690" ht="12.75">
      <c r="I690" s="30"/>
    </row>
    <row r="691" ht="12.75">
      <c r="I691" s="30"/>
    </row>
    <row r="692" ht="12.75">
      <c r="I692" s="30"/>
    </row>
    <row r="693" ht="12.75">
      <c r="I693" s="30"/>
    </row>
    <row r="694" ht="12.75">
      <c r="I694" s="30"/>
    </row>
    <row r="695" ht="12.75">
      <c r="I695" s="30"/>
    </row>
    <row r="696" ht="12.75">
      <c r="I696" s="30"/>
    </row>
    <row r="697" ht="12.75">
      <c r="I697" s="30"/>
    </row>
    <row r="698" ht="12.75">
      <c r="I698" s="30"/>
    </row>
    <row r="699" ht="12.75">
      <c r="I699" s="30"/>
    </row>
    <row r="700" ht="12.75">
      <c r="I700" s="30"/>
    </row>
    <row r="701" ht="12.75">
      <c r="I701" s="30"/>
    </row>
    <row r="702" ht="12.75">
      <c r="I702" s="30"/>
    </row>
    <row r="703" ht="12.75">
      <c r="I703" s="30"/>
    </row>
    <row r="704" ht="12.75">
      <c r="I704" s="30"/>
    </row>
    <row r="705" ht="12.75">
      <c r="I705" s="30"/>
    </row>
    <row r="706" ht="12.75">
      <c r="I706" s="30"/>
    </row>
    <row r="707" ht="12.75">
      <c r="I707" s="30"/>
    </row>
    <row r="708" ht="12.75">
      <c r="I708" s="30"/>
    </row>
    <row r="709" ht="12.75">
      <c r="I709" s="30"/>
    </row>
    <row r="710" ht="12.75">
      <c r="I710" s="30"/>
    </row>
    <row r="711" ht="12.75">
      <c r="I711" s="30"/>
    </row>
    <row r="712" ht="12.75">
      <c r="I712" s="30"/>
    </row>
    <row r="713" ht="12.75">
      <c r="I713" s="30"/>
    </row>
    <row r="714" ht="12.75">
      <c r="I714" s="30"/>
    </row>
    <row r="715" ht="12.75">
      <c r="I715" s="30"/>
    </row>
    <row r="716" ht="12.75">
      <c r="I716" s="30"/>
    </row>
    <row r="717" ht="12.75">
      <c r="I717" s="30"/>
    </row>
    <row r="718" ht="12.75">
      <c r="I718" s="30"/>
    </row>
    <row r="719" ht="12.75">
      <c r="I719" s="30"/>
    </row>
    <row r="720" ht="12.75">
      <c r="I720" s="30"/>
    </row>
    <row r="721" ht="12.75">
      <c r="I721" s="30"/>
    </row>
    <row r="722" ht="12.75">
      <c r="I722" s="30"/>
    </row>
    <row r="723" ht="12.75">
      <c r="I723" s="30"/>
    </row>
    <row r="724" ht="12.75">
      <c r="I724" s="30"/>
    </row>
    <row r="725" ht="12.75">
      <c r="I725" s="30"/>
    </row>
    <row r="726" ht="12.75">
      <c r="I726" s="30"/>
    </row>
    <row r="727" ht="12.75">
      <c r="I727" s="30"/>
    </row>
    <row r="728" ht="12.75">
      <c r="I728" s="30"/>
    </row>
    <row r="729" ht="12.75">
      <c r="I729" s="30"/>
    </row>
    <row r="730" ht="12.75">
      <c r="I730" s="30"/>
    </row>
    <row r="731" ht="12.75">
      <c r="I731" s="30"/>
    </row>
    <row r="732" ht="12.75">
      <c r="I732" s="30"/>
    </row>
    <row r="733" ht="12.75">
      <c r="I733" s="30"/>
    </row>
    <row r="734" ht="12.75">
      <c r="I734" s="30"/>
    </row>
    <row r="735" ht="12.75">
      <c r="I735" s="30"/>
    </row>
    <row r="736" ht="12.75">
      <c r="I736" s="30"/>
    </row>
    <row r="737" ht="12.75">
      <c r="I737" s="30"/>
    </row>
    <row r="738" ht="12.75">
      <c r="I738" s="30"/>
    </row>
    <row r="739" ht="12.75">
      <c r="I739" s="30"/>
    </row>
    <row r="740" ht="12.75">
      <c r="I740" s="30"/>
    </row>
    <row r="741" ht="12.75">
      <c r="I741" s="30"/>
    </row>
    <row r="742" ht="12.75">
      <c r="I742" s="30"/>
    </row>
    <row r="743" ht="12.75">
      <c r="I743" s="30"/>
    </row>
    <row r="744" ht="12.75">
      <c r="I744" s="30"/>
    </row>
    <row r="745" ht="12.75">
      <c r="I745" s="30"/>
    </row>
    <row r="746" ht="12.75">
      <c r="I746" s="30"/>
    </row>
    <row r="747" ht="12.75">
      <c r="I747" s="30"/>
    </row>
    <row r="748" ht="12.75">
      <c r="I748" s="30"/>
    </row>
    <row r="749" ht="12.75">
      <c r="I749" s="30"/>
    </row>
    <row r="750" ht="12.75">
      <c r="I750" s="30"/>
    </row>
    <row r="751" ht="12.75">
      <c r="I751" s="30"/>
    </row>
    <row r="752" ht="12.75">
      <c r="I752" s="30"/>
    </row>
    <row r="753" ht="12.75">
      <c r="I753" s="30"/>
    </row>
    <row r="754" ht="12.75">
      <c r="I754" s="30"/>
    </row>
    <row r="755" ht="12.75">
      <c r="I755" s="30"/>
    </row>
    <row r="756" ht="12.75">
      <c r="I756" s="30"/>
    </row>
    <row r="757" ht="12.75">
      <c r="I757" s="30"/>
    </row>
    <row r="758" ht="12.75">
      <c r="I758" s="30"/>
    </row>
    <row r="759" ht="12.75">
      <c r="I759" s="30"/>
    </row>
    <row r="760" ht="12.75">
      <c r="I760" s="30"/>
    </row>
    <row r="761" ht="12.75">
      <c r="I761" s="30"/>
    </row>
    <row r="762" ht="12.75">
      <c r="I762" s="30"/>
    </row>
    <row r="763" ht="12.75">
      <c r="I763" s="30"/>
    </row>
    <row r="764" ht="12.75">
      <c r="I764" s="30"/>
    </row>
    <row r="765" ht="12.75">
      <c r="I765" s="30"/>
    </row>
    <row r="766" ht="12.75">
      <c r="I766" s="30"/>
    </row>
    <row r="767" ht="12.75">
      <c r="I767" s="30"/>
    </row>
    <row r="768" ht="12.75">
      <c r="I768" s="30"/>
    </row>
    <row r="769" ht="12.75">
      <c r="I769" s="30"/>
    </row>
    <row r="770" ht="12.75">
      <c r="I770" s="30"/>
    </row>
    <row r="771" ht="12.75">
      <c r="I771" s="30"/>
    </row>
    <row r="772" ht="12.75">
      <c r="I772" s="30"/>
    </row>
    <row r="773" ht="12.75">
      <c r="I773" s="30"/>
    </row>
    <row r="774" ht="12.75">
      <c r="I774" s="30"/>
    </row>
    <row r="775" ht="12.75">
      <c r="I775" s="30"/>
    </row>
    <row r="776" ht="12.75">
      <c r="I776" s="30"/>
    </row>
    <row r="777" ht="12.75">
      <c r="I777" s="30"/>
    </row>
    <row r="778" ht="12.75">
      <c r="I778" s="30"/>
    </row>
    <row r="779" ht="12.75">
      <c r="I779" s="30"/>
    </row>
    <row r="780" ht="12.75">
      <c r="I780" s="30"/>
    </row>
    <row r="781" ht="12.75">
      <c r="I781" s="30"/>
    </row>
    <row r="782" ht="12.75">
      <c r="I782" s="30"/>
    </row>
    <row r="783" ht="12.75">
      <c r="I783" s="30"/>
    </row>
    <row r="784" ht="12.75">
      <c r="I784" s="30"/>
    </row>
    <row r="785" ht="12.75">
      <c r="I785" s="30"/>
    </row>
    <row r="786" ht="12.75">
      <c r="I786" s="30"/>
    </row>
    <row r="787" ht="12.75">
      <c r="I787" s="30"/>
    </row>
    <row r="788" ht="12.75">
      <c r="I788" s="30"/>
    </row>
    <row r="789" ht="12.75">
      <c r="I789" s="30"/>
    </row>
    <row r="790" ht="12.75">
      <c r="I790" s="30"/>
    </row>
    <row r="791" ht="12.75">
      <c r="I791" s="30"/>
    </row>
    <row r="792" ht="12.75">
      <c r="I792" s="30"/>
    </row>
    <row r="793" ht="12.75">
      <c r="I793" s="30"/>
    </row>
    <row r="794" ht="12.75">
      <c r="I794" s="30"/>
    </row>
    <row r="795" ht="12.75">
      <c r="I795" s="30"/>
    </row>
    <row r="796" ht="12.75">
      <c r="I796" s="30"/>
    </row>
    <row r="797" ht="12.75">
      <c r="I797" s="30"/>
    </row>
    <row r="798" ht="12.75">
      <c r="I798" s="30"/>
    </row>
    <row r="799" ht="12.75">
      <c r="I799" s="30"/>
    </row>
    <row r="800" ht="12.75">
      <c r="I800" s="30"/>
    </row>
    <row r="801" ht="12.75">
      <c r="I801" s="30"/>
    </row>
    <row r="802" ht="12.75">
      <c r="I802" s="30"/>
    </row>
    <row r="803" ht="12.75">
      <c r="I803" s="30"/>
    </row>
    <row r="804" ht="12.75">
      <c r="I804" s="30"/>
    </row>
    <row r="805" ht="12.75">
      <c r="I805" s="30"/>
    </row>
    <row r="806" ht="12.75">
      <c r="I806" s="30"/>
    </row>
    <row r="807" ht="12.75">
      <c r="I807" s="30"/>
    </row>
    <row r="808" ht="12.75">
      <c r="I808" s="30"/>
    </row>
    <row r="809" ht="12.75">
      <c r="I809" s="30"/>
    </row>
    <row r="810" ht="12.75">
      <c r="I810" s="30"/>
    </row>
    <row r="811" ht="12.75">
      <c r="I811" s="30"/>
    </row>
    <row r="812" ht="12.75">
      <c r="I812" s="30"/>
    </row>
    <row r="813" ht="12.75">
      <c r="I813" s="30"/>
    </row>
    <row r="814" ht="12.75">
      <c r="I814" s="30"/>
    </row>
    <row r="815" ht="12.75">
      <c r="I815" s="30"/>
    </row>
    <row r="816" ht="12.75">
      <c r="I816" s="30"/>
    </row>
    <row r="817" ht="12.75">
      <c r="I817" s="30"/>
    </row>
    <row r="818" ht="12.75">
      <c r="I818" s="30"/>
    </row>
    <row r="819" ht="12.75">
      <c r="I819" s="30"/>
    </row>
    <row r="820" ht="12.75">
      <c r="I820" s="30"/>
    </row>
    <row r="821" ht="12.75">
      <c r="I821" s="30"/>
    </row>
    <row r="822" ht="12.75">
      <c r="I822" s="30"/>
    </row>
    <row r="823" ht="12.75">
      <c r="I823" s="30"/>
    </row>
    <row r="824" ht="12.75">
      <c r="I824" s="30"/>
    </row>
    <row r="825" ht="12.75">
      <c r="I825" s="30"/>
    </row>
    <row r="826" ht="12.75">
      <c r="I826" s="30"/>
    </row>
    <row r="827" ht="12.75">
      <c r="I827" s="30"/>
    </row>
    <row r="828" ht="12.75">
      <c r="I828" s="30"/>
    </row>
    <row r="829" ht="12.75">
      <c r="I829" s="30"/>
    </row>
    <row r="830" ht="12.75">
      <c r="I830" s="30"/>
    </row>
    <row r="831" ht="12.75">
      <c r="I831" s="30"/>
    </row>
    <row r="832" ht="12.75">
      <c r="I832" s="30"/>
    </row>
    <row r="833" ht="12.75">
      <c r="I833" s="30"/>
    </row>
    <row r="834" ht="12.75">
      <c r="I834" s="30"/>
    </row>
    <row r="835" ht="12.75">
      <c r="I835" s="30"/>
    </row>
    <row r="836" ht="12.75">
      <c r="I836" s="30"/>
    </row>
    <row r="837" ht="12.75">
      <c r="I837" s="30"/>
    </row>
    <row r="838" ht="12.75">
      <c r="I838" s="30"/>
    </row>
    <row r="839" ht="12.75">
      <c r="I839" s="30"/>
    </row>
    <row r="840" ht="12.75">
      <c r="I840" s="30"/>
    </row>
    <row r="841" ht="12.75">
      <c r="I841" s="30"/>
    </row>
    <row r="842" ht="12.75">
      <c r="I842" s="30"/>
    </row>
    <row r="843" ht="12.75">
      <c r="I843" s="30"/>
    </row>
    <row r="844" ht="12.75">
      <c r="I844" s="30"/>
    </row>
    <row r="845" ht="12.75">
      <c r="I845" s="30"/>
    </row>
    <row r="846" ht="12.75">
      <c r="I846" s="30"/>
    </row>
    <row r="847" ht="12.75">
      <c r="I847" s="30"/>
    </row>
    <row r="848" ht="12.75">
      <c r="I848" s="30"/>
    </row>
    <row r="849" ht="12.75">
      <c r="I849" s="30"/>
    </row>
    <row r="850" ht="12.75">
      <c r="I850" s="30"/>
    </row>
    <row r="851" ht="12.75">
      <c r="I851" s="30"/>
    </row>
    <row r="852" ht="12.75">
      <c r="I852" s="30"/>
    </row>
    <row r="853" ht="12.75">
      <c r="I853" s="30"/>
    </row>
    <row r="854" ht="12.75">
      <c r="I854" s="30"/>
    </row>
    <row r="855" ht="12.75">
      <c r="I855" s="30"/>
    </row>
    <row r="856" ht="12.75">
      <c r="I856" s="30"/>
    </row>
    <row r="857" ht="12.75">
      <c r="I857" s="30"/>
    </row>
    <row r="858" ht="12.75">
      <c r="I858" s="30"/>
    </row>
    <row r="859" ht="12.75">
      <c r="I859" s="30"/>
    </row>
    <row r="860" ht="12.75">
      <c r="I860" s="30"/>
    </row>
    <row r="861" ht="12.75">
      <c r="I861" s="30"/>
    </row>
    <row r="862" ht="12.75">
      <c r="I862" s="30"/>
    </row>
    <row r="863" ht="12.75">
      <c r="I863" s="30"/>
    </row>
    <row r="864" ht="12.75">
      <c r="I864" s="30"/>
    </row>
    <row r="865" ht="12.75">
      <c r="I865" s="30"/>
    </row>
    <row r="866" ht="12.75">
      <c r="I866" s="30"/>
    </row>
    <row r="867" ht="12.75">
      <c r="I867" s="30"/>
    </row>
    <row r="868" ht="12.75">
      <c r="I868" s="30"/>
    </row>
    <row r="869" ht="12.75">
      <c r="I869" s="30"/>
    </row>
    <row r="870" ht="12.75">
      <c r="I870" s="30"/>
    </row>
    <row r="871" ht="12.75">
      <c r="I871" s="30"/>
    </row>
    <row r="872" ht="12.75">
      <c r="I872" s="30"/>
    </row>
    <row r="873" ht="12.75">
      <c r="I873" s="30"/>
    </row>
    <row r="874" ht="12.75">
      <c r="I874" s="30"/>
    </row>
    <row r="875" ht="12.75">
      <c r="I875" s="30"/>
    </row>
    <row r="876" ht="12.75">
      <c r="I876" s="30"/>
    </row>
    <row r="877" ht="12.75">
      <c r="I877" s="30"/>
    </row>
    <row r="878" ht="12.75">
      <c r="I878" s="30"/>
    </row>
    <row r="879" ht="12.75">
      <c r="I879" s="30"/>
    </row>
    <row r="880" ht="12.75">
      <c r="I880" s="30"/>
    </row>
    <row r="881" ht="12.75">
      <c r="I881" s="30"/>
    </row>
    <row r="882" ht="12.75">
      <c r="I882" s="30"/>
    </row>
    <row r="883" ht="12.75">
      <c r="I883" s="30"/>
    </row>
    <row r="884" ht="12.75">
      <c r="I884" s="30"/>
    </row>
    <row r="885" ht="12.75">
      <c r="I885" s="30"/>
    </row>
    <row r="886" ht="12.75">
      <c r="I886" s="30"/>
    </row>
    <row r="887" ht="12.75">
      <c r="I887" s="30"/>
    </row>
    <row r="888" ht="12.75">
      <c r="I888" s="30"/>
    </row>
    <row r="889" ht="12.75">
      <c r="I889" s="30"/>
    </row>
    <row r="890" ht="12.75">
      <c r="I890" s="30"/>
    </row>
    <row r="891" ht="12.75">
      <c r="I891" s="30"/>
    </row>
    <row r="892" ht="12.75">
      <c r="I892" s="30"/>
    </row>
    <row r="893" ht="12.75">
      <c r="I893" s="30"/>
    </row>
    <row r="894" ht="12.75">
      <c r="I894" s="30"/>
    </row>
    <row r="895" ht="12.75">
      <c r="I895" s="30"/>
    </row>
    <row r="896" ht="12.75">
      <c r="I896" s="30"/>
    </row>
    <row r="897" ht="12.75">
      <c r="I897" s="30"/>
    </row>
    <row r="898" ht="12.75">
      <c r="I898" s="30"/>
    </row>
    <row r="899" ht="12.75">
      <c r="I899" s="30"/>
    </row>
    <row r="900" ht="12.75">
      <c r="I900" s="30"/>
    </row>
    <row r="901" ht="12.75">
      <c r="I901" s="30"/>
    </row>
    <row r="902" ht="12.75">
      <c r="I902" s="30"/>
    </row>
    <row r="903" ht="12.75">
      <c r="I903" s="30"/>
    </row>
    <row r="904" ht="12.75">
      <c r="I904" s="30"/>
    </row>
    <row r="905" ht="12.75">
      <c r="I905" s="30"/>
    </row>
    <row r="906" ht="12.75">
      <c r="I906" s="30"/>
    </row>
    <row r="907" ht="12.75">
      <c r="I907" s="30"/>
    </row>
    <row r="908" ht="12.75">
      <c r="I908" s="30"/>
    </row>
    <row r="909" ht="12.75">
      <c r="I909" s="30"/>
    </row>
    <row r="910" ht="12.75">
      <c r="I910" s="30"/>
    </row>
    <row r="911" ht="12.75">
      <c r="I911" s="30"/>
    </row>
    <row r="912" ht="12.75">
      <c r="I912" s="30"/>
    </row>
    <row r="913" ht="12.75">
      <c r="I913" s="30"/>
    </row>
    <row r="914" ht="12.75">
      <c r="I914" s="30"/>
    </row>
    <row r="915" ht="12.75">
      <c r="I915" s="30"/>
    </row>
    <row r="916" ht="12.75">
      <c r="I916" s="30"/>
    </row>
    <row r="917" ht="12.75">
      <c r="I917" s="30"/>
    </row>
    <row r="918" ht="12.75">
      <c r="I918" s="30"/>
    </row>
    <row r="919" ht="12.75">
      <c r="I919" s="30"/>
    </row>
    <row r="920" ht="12.75">
      <c r="I920" s="30"/>
    </row>
    <row r="921" ht="12.75">
      <c r="I921" s="30"/>
    </row>
    <row r="922" ht="12.75">
      <c r="I922" s="30"/>
    </row>
    <row r="923" ht="12.75">
      <c r="I923" s="30"/>
    </row>
    <row r="924" ht="12.75">
      <c r="I924" s="30"/>
    </row>
    <row r="925" ht="12.75">
      <c r="I925" s="30"/>
    </row>
    <row r="926" ht="12.75">
      <c r="I926" s="30"/>
    </row>
    <row r="927" ht="12.75">
      <c r="I927" s="30"/>
    </row>
    <row r="928" ht="12.75">
      <c r="I928" s="30"/>
    </row>
    <row r="929" ht="12.75">
      <c r="I929" s="30"/>
    </row>
    <row r="930" ht="12.75">
      <c r="I930" s="30"/>
    </row>
    <row r="931" ht="12.75">
      <c r="I931" s="30"/>
    </row>
    <row r="932" ht="12.75">
      <c r="I932" s="30"/>
    </row>
    <row r="933" ht="12.75">
      <c r="I933" s="30"/>
    </row>
    <row r="934" ht="12.75">
      <c r="I934" s="30"/>
    </row>
    <row r="935" ht="12.75">
      <c r="I935" s="30"/>
    </row>
    <row r="936" ht="12.75">
      <c r="I936" s="30"/>
    </row>
    <row r="937" ht="12.75">
      <c r="I937" s="30"/>
    </row>
    <row r="938" ht="12.75">
      <c r="I938" s="30"/>
    </row>
    <row r="939" ht="12.75">
      <c r="I939" s="30"/>
    </row>
    <row r="940" ht="12.75">
      <c r="I940" s="30"/>
    </row>
    <row r="941" ht="12.75">
      <c r="I941" s="30"/>
    </row>
    <row r="942" ht="12.75">
      <c r="I942" s="30"/>
    </row>
    <row r="943" ht="12.75">
      <c r="I943" s="30"/>
    </row>
    <row r="944" ht="12.75">
      <c r="I944" s="30"/>
    </row>
    <row r="945" ht="12.75">
      <c r="I945" s="30"/>
    </row>
    <row r="946" ht="12.75">
      <c r="I946" s="30"/>
    </row>
    <row r="947" ht="12.75">
      <c r="I947" s="30"/>
    </row>
    <row r="948" ht="12.75">
      <c r="I948" s="30"/>
    </row>
    <row r="949" ht="12.75">
      <c r="I949" s="30"/>
    </row>
    <row r="950" ht="12.75">
      <c r="I950" s="30"/>
    </row>
    <row r="951" ht="12.75">
      <c r="I951" s="30"/>
    </row>
    <row r="952" ht="12.75">
      <c r="I952" s="30"/>
    </row>
    <row r="953" ht="12.75">
      <c r="I953" s="30"/>
    </row>
    <row r="954" ht="12.75">
      <c r="I954" s="30"/>
    </row>
    <row r="955" ht="12.75">
      <c r="I955" s="30"/>
    </row>
    <row r="956" ht="12.75">
      <c r="I956" s="30"/>
    </row>
    <row r="957" ht="12.75">
      <c r="I957" s="30"/>
    </row>
    <row r="958" ht="12.75">
      <c r="I958" s="30"/>
    </row>
    <row r="959" ht="12.75">
      <c r="I959" s="30"/>
    </row>
    <row r="960" ht="12.75">
      <c r="I960" s="30"/>
    </row>
    <row r="961" ht="12.75">
      <c r="I961" s="30"/>
    </row>
    <row r="962" ht="12.75">
      <c r="I962" s="30"/>
    </row>
    <row r="963" ht="12.75">
      <c r="I963" s="30"/>
    </row>
    <row r="964" ht="12.75">
      <c r="I964" s="30"/>
    </row>
    <row r="965" ht="12.75">
      <c r="I965" s="30"/>
    </row>
    <row r="966" ht="12.75">
      <c r="I966" s="30"/>
    </row>
    <row r="967" ht="12.75">
      <c r="I967" s="30"/>
    </row>
    <row r="968" ht="12.75">
      <c r="I968" s="30"/>
    </row>
    <row r="969" ht="12.75">
      <c r="I969" s="30"/>
    </row>
    <row r="970" ht="12.75">
      <c r="I970" s="30"/>
    </row>
    <row r="971" ht="12.75">
      <c r="I971" s="30"/>
    </row>
    <row r="972" ht="12.75">
      <c r="I972" s="30"/>
    </row>
    <row r="973" ht="12.75">
      <c r="I973" s="30"/>
    </row>
    <row r="974" ht="12.75">
      <c r="I974" s="30"/>
    </row>
    <row r="975" ht="12.75">
      <c r="I975" s="30"/>
    </row>
    <row r="976" ht="12.75">
      <c r="I976" s="30"/>
    </row>
    <row r="977" ht="12.75">
      <c r="I977" s="30"/>
    </row>
    <row r="978" ht="12.75">
      <c r="I978" s="30"/>
    </row>
    <row r="979" ht="12.75">
      <c r="I979" s="30"/>
    </row>
    <row r="980" ht="12.75">
      <c r="I980" s="30"/>
    </row>
    <row r="981" ht="12.75">
      <c r="I981" s="30"/>
    </row>
    <row r="982" ht="12.75">
      <c r="I982" s="30"/>
    </row>
    <row r="983" ht="12.75">
      <c r="I983" s="30"/>
    </row>
    <row r="984" ht="12.75">
      <c r="I984" s="30"/>
    </row>
    <row r="985" ht="12.75">
      <c r="I985" s="30"/>
    </row>
    <row r="986" ht="12.75">
      <c r="I986" s="30"/>
    </row>
    <row r="987" ht="12.75">
      <c r="I987" s="30"/>
    </row>
    <row r="988" ht="12.75">
      <c r="I988" s="30"/>
    </row>
    <row r="989" ht="12.75">
      <c r="I989" s="30"/>
    </row>
    <row r="990" ht="12.75">
      <c r="I990" s="30"/>
    </row>
    <row r="991" ht="12.75">
      <c r="I991" s="30"/>
    </row>
    <row r="992" ht="12.75">
      <c r="I992" s="30"/>
    </row>
    <row r="993" ht="12.75">
      <c r="I993" s="30"/>
    </row>
    <row r="994" ht="12.75">
      <c r="I994" s="30"/>
    </row>
    <row r="995" ht="12.75">
      <c r="I995" s="30"/>
    </row>
    <row r="996" ht="12.75">
      <c r="I996" s="30"/>
    </row>
    <row r="997" ht="12.75">
      <c r="I997" s="30"/>
    </row>
    <row r="998" ht="12.75">
      <c r="I998" s="30"/>
    </row>
    <row r="999" ht="12.75">
      <c r="I999" s="30"/>
    </row>
    <row r="1000" ht="12.75">
      <c r="I1000" s="30"/>
    </row>
    <row r="1001" ht="12.75">
      <c r="I1001" s="30"/>
    </row>
    <row r="1002" ht="12.75">
      <c r="I1002" s="30"/>
    </row>
    <row r="1003" ht="12.75">
      <c r="I1003" s="30"/>
    </row>
    <row r="1004" ht="12.75">
      <c r="I1004" s="30"/>
    </row>
    <row r="1005" ht="12.75">
      <c r="I1005" s="30"/>
    </row>
    <row r="1006" ht="12.75">
      <c r="I1006" s="30"/>
    </row>
    <row r="1007" ht="12.75">
      <c r="I1007" s="30"/>
    </row>
    <row r="1008" ht="12.75">
      <c r="I1008" s="30"/>
    </row>
    <row r="1009" ht="12.75">
      <c r="I1009" s="30"/>
    </row>
    <row r="1010" ht="12.75">
      <c r="I1010" s="30"/>
    </row>
    <row r="1011" ht="12.75">
      <c r="I1011" s="30"/>
    </row>
    <row r="1012" ht="12.75">
      <c r="I1012" s="30"/>
    </row>
    <row r="1013" ht="12.75">
      <c r="I1013" s="30"/>
    </row>
    <row r="1014" ht="12.75">
      <c r="I1014" s="30"/>
    </row>
    <row r="1015" ht="12.75">
      <c r="I1015" s="30"/>
    </row>
    <row r="1016" ht="12.75">
      <c r="I1016" s="30"/>
    </row>
    <row r="1017" ht="12.75">
      <c r="I1017" s="30"/>
    </row>
    <row r="1018" ht="12.75">
      <c r="I1018" s="30"/>
    </row>
    <row r="1019" ht="12.75">
      <c r="I1019" s="30"/>
    </row>
    <row r="1020" ht="12.75">
      <c r="I1020" s="30"/>
    </row>
    <row r="1021" ht="12.75">
      <c r="I1021" s="30"/>
    </row>
    <row r="1022" ht="12.75">
      <c r="I1022" s="30"/>
    </row>
    <row r="1023" ht="12.75">
      <c r="I1023" s="30"/>
    </row>
    <row r="1024" ht="12.75">
      <c r="I1024" s="30"/>
    </row>
    <row r="1025" ht="12.75">
      <c r="I1025" s="30"/>
    </row>
    <row r="1026" ht="12.75">
      <c r="I1026" s="30"/>
    </row>
    <row r="1027" ht="12.75">
      <c r="I1027" s="30"/>
    </row>
    <row r="1028" ht="12.75">
      <c r="I1028" s="30"/>
    </row>
    <row r="1029" ht="12.75">
      <c r="I1029" s="30"/>
    </row>
    <row r="1030" ht="12.75">
      <c r="I1030" s="30"/>
    </row>
    <row r="1031" ht="12.75">
      <c r="I1031" s="30"/>
    </row>
    <row r="1032" ht="12.75">
      <c r="I1032" s="30"/>
    </row>
    <row r="1033" ht="12.75">
      <c r="I1033" s="30"/>
    </row>
    <row r="1034" ht="12.75">
      <c r="I1034" s="30"/>
    </row>
    <row r="1035" ht="12.75">
      <c r="I1035" s="30"/>
    </row>
    <row r="1036" ht="12.75">
      <c r="I1036" s="30"/>
    </row>
    <row r="1037" ht="12.75">
      <c r="I1037" s="30"/>
    </row>
    <row r="1038" ht="12.75">
      <c r="I1038" s="30"/>
    </row>
    <row r="1039" ht="12.75">
      <c r="I1039" s="30"/>
    </row>
    <row r="1040" ht="12.75">
      <c r="I1040" s="30"/>
    </row>
    <row r="1041" ht="12.75">
      <c r="I1041" s="30"/>
    </row>
    <row r="1042" ht="12.75">
      <c r="I1042" s="30"/>
    </row>
    <row r="1043" ht="12.75">
      <c r="I1043" s="30"/>
    </row>
    <row r="1044" ht="12.75">
      <c r="I1044" s="30"/>
    </row>
    <row r="1045" ht="12.75">
      <c r="I1045" s="30"/>
    </row>
    <row r="1046" ht="12.75">
      <c r="I1046" s="30"/>
    </row>
    <row r="1047" ht="12.75">
      <c r="I1047" s="30"/>
    </row>
    <row r="1048" ht="12.75">
      <c r="I1048" s="30"/>
    </row>
    <row r="1049" ht="12.75">
      <c r="I1049" s="30"/>
    </row>
    <row r="1050" ht="12.75">
      <c r="I1050" s="30"/>
    </row>
    <row r="1051" ht="12.75">
      <c r="I1051" s="30"/>
    </row>
    <row r="1052" ht="12.75">
      <c r="I1052" s="30"/>
    </row>
    <row r="1053" ht="12.75">
      <c r="I1053" s="30"/>
    </row>
    <row r="1054" ht="12.75">
      <c r="I1054" s="30"/>
    </row>
    <row r="1055" ht="12.75">
      <c r="I1055" s="30"/>
    </row>
    <row r="1056" ht="12.75">
      <c r="I1056" s="30"/>
    </row>
    <row r="1057" ht="12.75">
      <c r="I1057" s="30"/>
    </row>
    <row r="1058" ht="12.75">
      <c r="I1058" s="30"/>
    </row>
    <row r="1059" ht="12.75">
      <c r="I1059" s="30"/>
    </row>
    <row r="1060" ht="12.75">
      <c r="I1060" s="30"/>
    </row>
    <row r="1061" ht="12.75">
      <c r="I1061" s="30"/>
    </row>
    <row r="1062" ht="12.75">
      <c r="I1062" s="30"/>
    </row>
    <row r="1063" ht="12.75">
      <c r="I1063" s="30"/>
    </row>
    <row r="1064" ht="12.75">
      <c r="I1064" s="30"/>
    </row>
    <row r="1065" ht="12.75">
      <c r="I1065" s="30"/>
    </row>
    <row r="1066" ht="12.75">
      <c r="I1066" s="30"/>
    </row>
    <row r="1067" ht="12.75">
      <c r="I1067" s="30"/>
    </row>
    <row r="1068" ht="12.75">
      <c r="I1068" s="30"/>
    </row>
    <row r="1069" ht="12.75">
      <c r="I1069" s="30"/>
    </row>
    <row r="1070" ht="12.75">
      <c r="I1070" s="30"/>
    </row>
    <row r="1071" ht="12.75">
      <c r="I1071" s="30"/>
    </row>
    <row r="1072" ht="12.75">
      <c r="I1072" s="30"/>
    </row>
    <row r="1073" ht="12.75">
      <c r="I1073" s="30"/>
    </row>
    <row r="1074" ht="12.75">
      <c r="I1074" s="30"/>
    </row>
    <row r="1075" ht="12.75">
      <c r="I1075" s="30"/>
    </row>
    <row r="1076" ht="12.75">
      <c r="I1076" s="30"/>
    </row>
    <row r="1077" ht="12.75">
      <c r="I1077" s="30"/>
    </row>
    <row r="1078" ht="12.75">
      <c r="I1078" s="30"/>
    </row>
    <row r="1079" ht="12.75">
      <c r="I1079" s="30"/>
    </row>
    <row r="1080" ht="12.75">
      <c r="I1080" s="30"/>
    </row>
    <row r="1081" ht="12.75">
      <c r="I1081" s="30"/>
    </row>
    <row r="1082" ht="12.75">
      <c r="I1082" s="30"/>
    </row>
    <row r="1083" ht="12.75">
      <c r="I1083" s="30"/>
    </row>
    <row r="1084" ht="12.75">
      <c r="I1084" s="30"/>
    </row>
    <row r="1085" ht="12.75">
      <c r="I1085" s="30"/>
    </row>
    <row r="1086" ht="12.75">
      <c r="I1086" s="30"/>
    </row>
    <row r="1087" ht="12.75">
      <c r="I1087" s="30"/>
    </row>
    <row r="1088" ht="12.75">
      <c r="I1088" s="30"/>
    </row>
    <row r="1089" ht="12.75">
      <c r="I1089" s="30"/>
    </row>
    <row r="1090" ht="12.75">
      <c r="I1090" s="30"/>
    </row>
    <row r="1091" ht="12.75">
      <c r="I1091" s="30"/>
    </row>
    <row r="1092" ht="12.75">
      <c r="I1092" s="30"/>
    </row>
    <row r="1093" ht="12.75">
      <c r="I1093" s="30"/>
    </row>
    <row r="1094" ht="12.75">
      <c r="I1094" s="30"/>
    </row>
    <row r="1095" ht="12.75">
      <c r="I1095" s="30"/>
    </row>
    <row r="1096" ht="12.75">
      <c r="I1096" s="30"/>
    </row>
    <row r="1097" ht="12.75">
      <c r="I1097" s="30"/>
    </row>
    <row r="1098" ht="12.75">
      <c r="I1098" s="30"/>
    </row>
    <row r="1099" ht="12.75">
      <c r="I1099" s="30"/>
    </row>
    <row r="1100" ht="12.75">
      <c r="I1100" s="30"/>
    </row>
    <row r="1101" ht="12.75">
      <c r="I1101" s="30"/>
    </row>
    <row r="1102" ht="12.75">
      <c r="I1102" s="30"/>
    </row>
    <row r="1103" ht="12.75">
      <c r="I1103" s="30"/>
    </row>
    <row r="1104" ht="12.75">
      <c r="I1104" s="30"/>
    </row>
    <row r="1105" ht="12.75">
      <c r="I1105" s="30"/>
    </row>
    <row r="1106" ht="12.75">
      <c r="I1106" s="30"/>
    </row>
    <row r="1107" ht="12.75">
      <c r="I1107" s="30"/>
    </row>
    <row r="1108" ht="12.75">
      <c r="I1108" s="30"/>
    </row>
    <row r="1109" ht="12.75">
      <c r="I1109" s="30"/>
    </row>
    <row r="1110" ht="12.75">
      <c r="I1110" s="30"/>
    </row>
    <row r="1111" ht="12.75">
      <c r="I1111" s="30"/>
    </row>
    <row r="1112" ht="12.75">
      <c r="I1112" s="30"/>
    </row>
    <row r="1113" ht="12.75">
      <c r="I1113" s="30"/>
    </row>
    <row r="1114" ht="12.75">
      <c r="I1114" s="30"/>
    </row>
    <row r="1115" ht="12.75">
      <c r="I1115" s="30"/>
    </row>
    <row r="1116" ht="12.75">
      <c r="I1116" s="30"/>
    </row>
    <row r="1117" ht="12.75">
      <c r="I1117" s="30"/>
    </row>
    <row r="1118" ht="12.75">
      <c r="I1118" s="30"/>
    </row>
    <row r="1119" ht="12.75">
      <c r="I1119" s="30"/>
    </row>
    <row r="1120" ht="12.75">
      <c r="I1120" s="30"/>
    </row>
    <row r="1121" ht="12.75">
      <c r="I1121" s="30"/>
    </row>
    <row r="1122" ht="12.75">
      <c r="I1122" s="30"/>
    </row>
    <row r="1123" ht="12.75">
      <c r="I1123" s="30"/>
    </row>
    <row r="1124" ht="12.75">
      <c r="I1124" s="30"/>
    </row>
    <row r="1125" ht="12.75">
      <c r="I1125" s="30"/>
    </row>
    <row r="1126" ht="12.75">
      <c r="I1126" s="30"/>
    </row>
    <row r="1127" ht="12.75">
      <c r="I1127" s="30"/>
    </row>
    <row r="1128" ht="12.75">
      <c r="I1128" s="30"/>
    </row>
    <row r="1129" ht="12.75">
      <c r="I1129" s="30"/>
    </row>
    <row r="1130" ht="12.75">
      <c r="I1130" s="30"/>
    </row>
    <row r="1131" ht="12.75">
      <c r="I1131" s="30"/>
    </row>
    <row r="1132" ht="12.75">
      <c r="I1132" s="30"/>
    </row>
    <row r="1133" ht="12.75">
      <c r="I1133" s="30"/>
    </row>
    <row r="1134" ht="12.75">
      <c r="I1134" s="30"/>
    </row>
    <row r="1135" ht="12.75">
      <c r="I1135" s="30"/>
    </row>
    <row r="1136" ht="12.75">
      <c r="I1136" s="30"/>
    </row>
    <row r="1137" ht="12.75">
      <c r="I1137" s="30"/>
    </row>
    <row r="1138" ht="12.75">
      <c r="I1138" s="30"/>
    </row>
    <row r="1139" ht="12.75">
      <c r="I1139" s="30"/>
    </row>
    <row r="1140" ht="12.75">
      <c r="I1140" s="30"/>
    </row>
    <row r="1141" ht="12.75">
      <c r="I1141" s="30"/>
    </row>
    <row r="1142" ht="12.75">
      <c r="I1142" s="30"/>
    </row>
    <row r="1143" ht="12.75">
      <c r="I1143" s="30"/>
    </row>
    <row r="1144" ht="12.75">
      <c r="I1144" s="30"/>
    </row>
    <row r="1145" ht="12.75">
      <c r="I1145" s="30"/>
    </row>
    <row r="1146" ht="12.75">
      <c r="I1146" s="30"/>
    </row>
    <row r="1147" ht="12.75">
      <c r="I1147" s="30"/>
    </row>
    <row r="1148" ht="12.75">
      <c r="I1148" s="30"/>
    </row>
    <row r="1149" ht="12.75">
      <c r="I1149" s="30"/>
    </row>
    <row r="1150" ht="12.75">
      <c r="I1150" s="30"/>
    </row>
    <row r="1151" ht="12.75">
      <c r="I1151" s="30"/>
    </row>
    <row r="1152" ht="12.75">
      <c r="I1152" s="30"/>
    </row>
    <row r="1153" ht="12.75">
      <c r="I1153" s="30"/>
    </row>
    <row r="1154" ht="12.75">
      <c r="I1154" s="30"/>
    </row>
    <row r="1155" ht="12.75">
      <c r="I1155" s="30"/>
    </row>
    <row r="1156" ht="12.75">
      <c r="I1156" s="30"/>
    </row>
    <row r="1157" ht="12.75">
      <c r="I1157" s="30"/>
    </row>
    <row r="1158" ht="12.75">
      <c r="I1158" s="30"/>
    </row>
    <row r="1159" ht="12.75">
      <c r="I1159" s="30"/>
    </row>
    <row r="1160" ht="12.75">
      <c r="I1160" s="30"/>
    </row>
    <row r="1161" ht="12.75">
      <c r="I1161" s="30"/>
    </row>
    <row r="1162" ht="12.75">
      <c r="I1162" s="30"/>
    </row>
    <row r="1163" ht="12.75">
      <c r="I1163" s="30"/>
    </row>
    <row r="1164" ht="12.75">
      <c r="I1164" s="30"/>
    </row>
    <row r="1165" ht="12.75">
      <c r="I1165" s="30"/>
    </row>
    <row r="1166" ht="12.75">
      <c r="I1166" s="30"/>
    </row>
    <row r="1167" ht="12.75">
      <c r="I1167" s="30"/>
    </row>
    <row r="1168" ht="12.75">
      <c r="I1168" s="30"/>
    </row>
    <row r="1169" ht="12.75">
      <c r="I1169" s="30"/>
    </row>
    <row r="1170" ht="12.75">
      <c r="I1170" s="30"/>
    </row>
    <row r="1171" ht="12.75">
      <c r="I1171" s="30"/>
    </row>
    <row r="1172" ht="12.75">
      <c r="I1172" s="30"/>
    </row>
    <row r="1173" ht="12.75">
      <c r="I1173" s="30"/>
    </row>
    <row r="1174" ht="12.75">
      <c r="I1174" s="30"/>
    </row>
    <row r="1175" ht="12.75">
      <c r="I1175" s="30"/>
    </row>
    <row r="1176" ht="12.75">
      <c r="I1176" s="30"/>
    </row>
    <row r="1177" ht="12.75">
      <c r="I1177" s="30"/>
    </row>
    <row r="1178" ht="12.75">
      <c r="I1178" s="30"/>
    </row>
    <row r="1179" ht="12.75">
      <c r="I1179" s="30"/>
    </row>
    <row r="1180" ht="12.75">
      <c r="I1180" s="30"/>
    </row>
    <row r="1181" ht="12.75">
      <c r="I1181" s="30"/>
    </row>
    <row r="1182" ht="12.75">
      <c r="I1182" s="30"/>
    </row>
    <row r="1183" ht="12.75">
      <c r="I1183" s="30"/>
    </row>
    <row r="1184" ht="12.75">
      <c r="I1184" s="30"/>
    </row>
    <row r="1185" ht="12.75">
      <c r="I1185" s="30"/>
    </row>
    <row r="1186" ht="12.75">
      <c r="I1186" s="30"/>
    </row>
    <row r="1187" ht="12.75">
      <c r="I1187" s="30"/>
    </row>
    <row r="1188" ht="12.75">
      <c r="I1188" s="30"/>
    </row>
    <row r="1189" ht="12.75">
      <c r="I1189" s="30"/>
    </row>
    <row r="1190" ht="12.75">
      <c r="I1190" s="30"/>
    </row>
    <row r="1191" ht="12.75">
      <c r="I1191" s="30"/>
    </row>
    <row r="1192" ht="12.75">
      <c r="I1192" s="30"/>
    </row>
    <row r="1193" ht="12.75">
      <c r="I1193" s="30"/>
    </row>
    <row r="1194" ht="12.75">
      <c r="I1194" s="30"/>
    </row>
    <row r="1195" ht="12.75">
      <c r="I1195" s="30"/>
    </row>
    <row r="1196" ht="12.75">
      <c r="I1196" s="30"/>
    </row>
    <row r="1197" ht="12.75">
      <c r="I1197" s="30"/>
    </row>
    <row r="1198" ht="12.75">
      <c r="I1198" s="30"/>
    </row>
    <row r="1199" ht="12.75">
      <c r="I1199" s="30"/>
    </row>
    <row r="1200" ht="12.75">
      <c r="I1200" s="30"/>
    </row>
    <row r="1201" ht="12.75">
      <c r="I1201" s="30"/>
    </row>
    <row r="1202" ht="12.75">
      <c r="I1202" s="30"/>
    </row>
    <row r="1203" ht="12.75">
      <c r="I1203" s="30"/>
    </row>
    <row r="1204" ht="12.75">
      <c r="I1204" s="30"/>
    </row>
    <row r="1205" ht="12.75">
      <c r="I1205" s="30"/>
    </row>
    <row r="1206" ht="12.75">
      <c r="I1206" s="30"/>
    </row>
    <row r="1207" ht="12.75">
      <c r="I1207" s="30"/>
    </row>
    <row r="1208" ht="12.75">
      <c r="I1208" s="30"/>
    </row>
    <row r="1209" ht="12.75">
      <c r="I1209" s="30"/>
    </row>
    <row r="1210" ht="12.75">
      <c r="I1210" s="30"/>
    </row>
    <row r="1211" ht="12.75">
      <c r="I1211" s="30"/>
    </row>
    <row r="1212" ht="12.75">
      <c r="I1212" s="30"/>
    </row>
    <row r="1213" ht="12.75">
      <c r="I1213" s="30"/>
    </row>
    <row r="1214" ht="12.75">
      <c r="I1214" s="30"/>
    </row>
    <row r="1215" ht="12.75">
      <c r="I1215" s="30"/>
    </row>
    <row r="1216" ht="12.75">
      <c r="I1216" s="30"/>
    </row>
    <row r="1217" ht="12.75">
      <c r="I1217" s="30"/>
    </row>
    <row r="1218" ht="12.75">
      <c r="I1218" s="30"/>
    </row>
    <row r="1219" ht="12.75">
      <c r="I1219" s="30"/>
    </row>
    <row r="1220" ht="12.75">
      <c r="I1220" s="30"/>
    </row>
    <row r="1221" ht="12.75">
      <c r="I1221" s="30"/>
    </row>
    <row r="1222" ht="12.75">
      <c r="I1222" s="30"/>
    </row>
    <row r="1223" ht="12.75">
      <c r="I1223" s="30"/>
    </row>
    <row r="1224" ht="12.75">
      <c r="I1224" s="30"/>
    </row>
    <row r="1225" ht="12.75">
      <c r="I1225" s="30"/>
    </row>
    <row r="1226" ht="12.75">
      <c r="I1226" s="30"/>
    </row>
    <row r="1227" ht="12.75">
      <c r="I1227" s="30"/>
    </row>
    <row r="1228" ht="12.75">
      <c r="I1228" s="30"/>
    </row>
    <row r="1229" ht="12.75">
      <c r="I1229" s="30"/>
    </row>
    <row r="1230" ht="12.75">
      <c r="I1230" s="30"/>
    </row>
    <row r="1231" ht="12.75">
      <c r="I1231" s="30"/>
    </row>
    <row r="1232" ht="12.75">
      <c r="I1232" s="30"/>
    </row>
    <row r="1233" ht="12.75">
      <c r="I1233" s="30"/>
    </row>
    <row r="1234" ht="12.75">
      <c r="I1234" s="30"/>
    </row>
    <row r="1235" ht="12.75">
      <c r="I1235" s="30"/>
    </row>
    <row r="1236" ht="12.75">
      <c r="I1236" s="30"/>
    </row>
    <row r="1237" ht="12.75">
      <c r="I1237" s="30"/>
    </row>
    <row r="1238" ht="12.75">
      <c r="I1238" s="30"/>
    </row>
    <row r="1239" ht="12.75">
      <c r="I1239" s="30"/>
    </row>
    <row r="1240" ht="12.75">
      <c r="I1240" s="30"/>
    </row>
    <row r="1241" ht="12.75">
      <c r="I1241" s="30"/>
    </row>
    <row r="1242" ht="12.75">
      <c r="I1242" s="30"/>
    </row>
    <row r="1243" ht="12.75">
      <c r="I1243" s="30"/>
    </row>
    <row r="1244" ht="12.75">
      <c r="I1244" s="30"/>
    </row>
    <row r="1245" ht="12.75">
      <c r="I1245" s="30"/>
    </row>
    <row r="1246" ht="12.75">
      <c r="I1246" s="30"/>
    </row>
    <row r="1247" ht="12.75">
      <c r="I1247" s="30"/>
    </row>
    <row r="1248" ht="12.75">
      <c r="I1248" s="30"/>
    </row>
    <row r="1249" ht="12.75">
      <c r="I1249" s="30"/>
    </row>
    <row r="1250" ht="12.75">
      <c r="I1250" s="30"/>
    </row>
    <row r="1251" ht="12.75">
      <c r="I1251" s="30"/>
    </row>
    <row r="1252" ht="12.75">
      <c r="I1252" s="30"/>
    </row>
    <row r="1253" ht="12.75">
      <c r="I1253" s="30"/>
    </row>
    <row r="1254" ht="12.75">
      <c r="I1254" s="30"/>
    </row>
    <row r="1255" ht="12.75">
      <c r="I1255" s="30"/>
    </row>
    <row r="1256" ht="12.75">
      <c r="I1256" s="30"/>
    </row>
    <row r="1257" ht="12.75">
      <c r="I1257" s="30"/>
    </row>
    <row r="1258" ht="12.75">
      <c r="I1258" s="30"/>
    </row>
    <row r="1259" ht="12.75">
      <c r="I1259" s="30"/>
    </row>
    <row r="1260" ht="12.75">
      <c r="I1260" s="30"/>
    </row>
    <row r="1261" ht="12.75">
      <c r="I1261" s="30"/>
    </row>
    <row r="1262" ht="12.75">
      <c r="I1262" s="30"/>
    </row>
    <row r="1263" ht="12.75">
      <c r="I1263" s="30"/>
    </row>
    <row r="1264" ht="12.75">
      <c r="I1264" s="30"/>
    </row>
    <row r="1265" ht="12.75">
      <c r="I1265" s="30"/>
    </row>
    <row r="1266" ht="12.75">
      <c r="I1266" s="30"/>
    </row>
    <row r="1267" ht="12.75">
      <c r="I1267" s="30"/>
    </row>
    <row r="1268" ht="12.75">
      <c r="I1268" s="30"/>
    </row>
    <row r="1269" ht="12.75">
      <c r="I1269" s="30"/>
    </row>
    <row r="1270" ht="12.75">
      <c r="I1270" s="30"/>
    </row>
    <row r="1271" ht="12.75">
      <c r="I1271" s="30"/>
    </row>
    <row r="1272" ht="12.75">
      <c r="I1272" s="30"/>
    </row>
    <row r="1273" ht="12.75">
      <c r="I1273" s="30"/>
    </row>
    <row r="1274" ht="12.75">
      <c r="I1274" s="30"/>
    </row>
    <row r="1275" ht="12.75">
      <c r="I1275" s="30"/>
    </row>
    <row r="1276" ht="12.75">
      <c r="I1276" s="30"/>
    </row>
    <row r="1277" ht="12.75">
      <c r="I1277" s="30"/>
    </row>
    <row r="1278" ht="12.75">
      <c r="I1278" s="30"/>
    </row>
    <row r="1279" ht="12.75">
      <c r="I1279" s="30"/>
    </row>
    <row r="1280" ht="12.75">
      <c r="I1280" s="30"/>
    </row>
    <row r="1281" ht="12.75">
      <c r="I1281" s="30"/>
    </row>
    <row r="1282" ht="12.75">
      <c r="I1282" s="30"/>
    </row>
    <row r="1283" ht="12.75">
      <c r="I1283" s="30"/>
    </row>
    <row r="1284" ht="12.75">
      <c r="I1284" s="30"/>
    </row>
    <row r="1285" ht="12.75">
      <c r="I1285" s="30"/>
    </row>
    <row r="1286" ht="12.75">
      <c r="I1286" s="30"/>
    </row>
    <row r="1287" ht="12.75">
      <c r="I1287" s="30"/>
    </row>
    <row r="1288" ht="12.75">
      <c r="I1288" s="30"/>
    </row>
    <row r="1289" ht="12.75">
      <c r="I1289" s="30"/>
    </row>
    <row r="1290" ht="12.75">
      <c r="I1290" s="30"/>
    </row>
    <row r="1291" ht="12.75">
      <c r="I1291" s="30"/>
    </row>
    <row r="1292" ht="12.75">
      <c r="I1292" s="30"/>
    </row>
    <row r="1293" ht="12.75">
      <c r="I1293" s="30"/>
    </row>
    <row r="1294" ht="12.75">
      <c r="I1294" s="30"/>
    </row>
    <row r="1295" ht="12.75">
      <c r="I1295" s="30"/>
    </row>
    <row r="1296" ht="12.75">
      <c r="I1296" s="30"/>
    </row>
    <row r="1297" ht="12.75">
      <c r="I1297" s="30"/>
    </row>
    <row r="1298" ht="12.75">
      <c r="I1298" s="30"/>
    </row>
    <row r="1299" ht="12.75">
      <c r="I1299" s="30"/>
    </row>
    <row r="1300" ht="12.75">
      <c r="I1300" s="30"/>
    </row>
    <row r="1301" ht="12.75">
      <c r="I1301" s="30"/>
    </row>
    <row r="1302" ht="12.75">
      <c r="I1302" s="30"/>
    </row>
    <row r="1303" ht="12.75">
      <c r="I1303" s="30"/>
    </row>
    <row r="1304" ht="12.75">
      <c r="I1304" s="30"/>
    </row>
    <row r="1305" ht="12.75">
      <c r="I1305" s="30"/>
    </row>
    <row r="1306" ht="12.75">
      <c r="I1306" s="30"/>
    </row>
    <row r="1307" ht="12.75">
      <c r="I1307" s="30"/>
    </row>
    <row r="1308" ht="12.75">
      <c r="I1308" s="30"/>
    </row>
    <row r="1309" ht="12.75">
      <c r="I1309" s="30"/>
    </row>
    <row r="1310" ht="12.75">
      <c r="I1310" s="30"/>
    </row>
    <row r="1311" ht="12.75">
      <c r="I1311" s="30"/>
    </row>
    <row r="1312" ht="12.75">
      <c r="I1312" s="30"/>
    </row>
    <row r="1313" ht="12.75">
      <c r="I1313" s="30"/>
    </row>
    <row r="1314" ht="12.75">
      <c r="I1314" s="30"/>
    </row>
    <row r="1315" ht="12.75">
      <c r="I1315" s="30"/>
    </row>
    <row r="1316" ht="12.75">
      <c r="I1316" s="30"/>
    </row>
    <row r="1317" ht="12.75">
      <c r="I1317" s="30"/>
    </row>
    <row r="1318" ht="12.75">
      <c r="I1318" s="30"/>
    </row>
    <row r="1319" ht="12.75">
      <c r="I1319" s="30"/>
    </row>
    <row r="1320" ht="12.75">
      <c r="I1320" s="30"/>
    </row>
    <row r="1321" ht="12.75">
      <c r="I1321" s="30"/>
    </row>
    <row r="1322" ht="12.75">
      <c r="I1322" s="30"/>
    </row>
    <row r="1323" ht="12.75">
      <c r="I1323" s="30"/>
    </row>
    <row r="1324" ht="12.75">
      <c r="I1324" s="30"/>
    </row>
    <row r="1325" ht="12.75">
      <c r="I1325" s="30"/>
    </row>
    <row r="1326" ht="12.75">
      <c r="I1326" s="30"/>
    </row>
    <row r="1327" ht="12.75">
      <c r="I1327" s="30"/>
    </row>
    <row r="1328" ht="12.75">
      <c r="I1328" s="30"/>
    </row>
    <row r="1329" ht="12.75">
      <c r="I1329" s="30"/>
    </row>
    <row r="1330" ht="12.75">
      <c r="I1330" s="30"/>
    </row>
    <row r="1331" ht="12.75">
      <c r="I1331" s="30"/>
    </row>
    <row r="1332" ht="12.75">
      <c r="I1332" s="30"/>
    </row>
    <row r="1333" ht="12.75">
      <c r="I1333" s="30"/>
    </row>
    <row r="1334" ht="12.75">
      <c r="I1334" s="30"/>
    </row>
    <row r="1335" ht="12.75">
      <c r="I1335" s="30"/>
    </row>
    <row r="1336" ht="12.75">
      <c r="I1336" s="30"/>
    </row>
    <row r="1337" ht="12.75">
      <c r="I1337" s="30"/>
    </row>
    <row r="1338" ht="12.75">
      <c r="I1338" s="30"/>
    </row>
    <row r="1339" ht="12.75">
      <c r="I1339" s="30"/>
    </row>
    <row r="1340" ht="12.75">
      <c r="I1340" s="30"/>
    </row>
    <row r="1341" ht="12.75">
      <c r="I1341" s="30"/>
    </row>
    <row r="1342" ht="12.75">
      <c r="I1342" s="30"/>
    </row>
    <row r="1343" ht="12.75">
      <c r="I1343" s="30"/>
    </row>
    <row r="1344" ht="12.75">
      <c r="I1344" s="30"/>
    </row>
    <row r="1345" ht="12.75">
      <c r="I1345" s="30"/>
    </row>
    <row r="1346" ht="12.75">
      <c r="I1346" s="30"/>
    </row>
    <row r="1347" ht="12.75">
      <c r="I1347" s="30"/>
    </row>
    <row r="1348" ht="12.75">
      <c r="I1348" s="30"/>
    </row>
    <row r="1349" ht="12.75">
      <c r="I1349" s="30"/>
    </row>
    <row r="1350" ht="12.75">
      <c r="I1350" s="30"/>
    </row>
    <row r="1351" ht="12.75">
      <c r="I1351" s="30"/>
    </row>
    <row r="1352" ht="12.75">
      <c r="I1352" s="30"/>
    </row>
    <row r="1353" ht="12.75">
      <c r="I1353" s="30"/>
    </row>
    <row r="1354" ht="12.75">
      <c r="I1354" s="30"/>
    </row>
    <row r="1355" ht="12.75">
      <c r="I1355" s="30"/>
    </row>
    <row r="1356" ht="12.75">
      <c r="I1356" s="30"/>
    </row>
    <row r="1357" ht="12.75">
      <c r="I1357" s="30"/>
    </row>
    <row r="1358" ht="12.75">
      <c r="I1358" s="30"/>
    </row>
    <row r="1359" ht="12.75">
      <c r="I1359" s="30"/>
    </row>
    <row r="1360" ht="12.75">
      <c r="I1360" s="30"/>
    </row>
    <row r="1361" ht="12.75">
      <c r="I1361" s="30"/>
    </row>
    <row r="1362" ht="12.75">
      <c r="I1362" s="30"/>
    </row>
    <row r="1363" ht="12.75">
      <c r="I1363" s="30"/>
    </row>
    <row r="1364" ht="12.75">
      <c r="I1364" s="30"/>
    </row>
    <row r="1365" ht="12.75">
      <c r="I1365" s="30"/>
    </row>
    <row r="1366" ht="12.75">
      <c r="I1366" s="30"/>
    </row>
    <row r="1367" ht="12.75">
      <c r="I1367" s="30"/>
    </row>
    <row r="1368" ht="12.75">
      <c r="I1368" s="30"/>
    </row>
    <row r="1369" ht="12.75">
      <c r="I1369" s="30"/>
    </row>
    <row r="1370" ht="12.75">
      <c r="I1370" s="30"/>
    </row>
    <row r="1371" ht="12.75">
      <c r="I1371" s="30"/>
    </row>
    <row r="1372" ht="12.75">
      <c r="I1372" s="30"/>
    </row>
    <row r="1373" ht="12.75">
      <c r="I1373" s="30"/>
    </row>
    <row r="1374" ht="12.75">
      <c r="I1374" s="30"/>
    </row>
    <row r="1375" ht="12.75">
      <c r="I1375" s="30"/>
    </row>
    <row r="1376" ht="12.75">
      <c r="I1376" s="30"/>
    </row>
    <row r="1377" ht="12.75">
      <c r="I1377" s="30"/>
    </row>
    <row r="1378" ht="12.75">
      <c r="I1378" s="30"/>
    </row>
    <row r="1379" ht="12.75">
      <c r="I1379" s="30"/>
    </row>
    <row r="1380" ht="12.75">
      <c r="I1380" s="30"/>
    </row>
    <row r="1381" ht="12.75">
      <c r="I1381" s="30"/>
    </row>
    <row r="1382" ht="12.75">
      <c r="I1382" s="30"/>
    </row>
    <row r="1383" ht="12.75">
      <c r="I1383" s="30"/>
    </row>
    <row r="1384" ht="12.75">
      <c r="I1384" s="30"/>
    </row>
    <row r="1385" ht="12.75">
      <c r="I1385" s="30"/>
    </row>
    <row r="1386" ht="12.75">
      <c r="I1386" s="30"/>
    </row>
    <row r="1387" ht="12.75">
      <c r="I1387" s="30"/>
    </row>
    <row r="1388" ht="12.75">
      <c r="I1388" s="30"/>
    </row>
    <row r="1389" ht="12.75">
      <c r="I1389" s="30"/>
    </row>
    <row r="1390" ht="12.75">
      <c r="I1390" s="30"/>
    </row>
    <row r="1391" ht="12.75">
      <c r="I1391" s="30"/>
    </row>
    <row r="1392" ht="12.75">
      <c r="I1392" s="30"/>
    </row>
    <row r="1393" ht="12.75">
      <c r="I1393" s="30"/>
    </row>
    <row r="1394" ht="12.75">
      <c r="I1394" s="30"/>
    </row>
    <row r="1395" ht="12.75">
      <c r="I1395" s="30"/>
    </row>
    <row r="1396" ht="12.75">
      <c r="I1396" s="30"/>
    </row>
    <row r="1397" ht="12.75">
      <c r="I1397" s="30"/>
    </row>
    <row r="1398" ht="12.75">
      <c r="I1398" s="30"/>
    </row>
    <row r="1399" ht="12.75">
      <c r="I1399" s="30"/>
    </row>
    <row r="1400" ht="12.75">
      <c r="I1400" s="30"/>
    </row>
    <row r="1401" ht="12.75">
      <c r="I1401" s="30"/>
    </row>
    <row r="1402" ht="12.75">
      <c r="I1402" s="30"/>
    </row>
    <row r="1403" ht="12.75">
      <c r="I1403" s="30"/>
    </row>
    <row r="1404" ht="12.75">
      <c r="I1404" s="30"/>
    </row>
    <row r="1405" ht="12.75">
      <c r="I1405" s="30"/>
    </row>
    <row r="1406" ht="12.75">
      <c r="I1406" s="30"/>
    </row>
    <row r="1407" ht="12.75">
      <c r="I1407" s="30"/>
    </row>
    <row r="1408" ht="12.75">
      <c r="I1408" s="30"/>
    </row>
    <row r="1409" ht="12.75">
      <c r="I1409" s="30"/>
    </row>
    <row r="1410" ht="12.75">
      <c r="I1410" s="30"/>
    </row>
    <row r="1411" ht="12.75">
      <c r="I1411" s="30"/>
    </row>
    <row r="1412" ht="12.75">
      <c r="I1412" s="30"/>
    </row>
    <row r="1413" ht="12.75">
      <c r="I1413" s="30"/>
    </row>
    <row r="1414" ht="12.75">
      <c r="I1414" s="30"/>
    </row>
    <row r="1415" ht="12.75">
      <c r="I1415" s="30"/>
    </row>
    <row r="1416" ht="12.75">
      <c r="I1416" s="30"/>
    </row>
    <row r="1417" ht="12.75">
      <c r="I1417" s="30"/>
    </row>
    <row r="1418" ht="12.75">
      <c r="I1418" s="30"/>
    </row>
    <row r="1419" ht="12.75">
      <c r="I1419" s="30"/>
    </row>
    <row r="1420" ht="12.75">
      <c r="I1420" s="30"/>
    </row>
    <row r="1421" ht="12.75">
      <c r="I1421" s="30"/>
    </row>
    <row r="1422" ht="12.75">
      <c r="I1422" s="30"/>
    </row>
    <row r="1423" ht="12.75">
      <c r="I1423" s="30"/>
    </row>
    <row r="1424" ht="12.75">
      <c r="I1424" s="30"/>
    </row>
    <row r="1425" ht="12.75">
      <c r="I1425" s="30"/>
    </row>
    <row r="1426" ht="12.75">
      <c r="I1426" s="30"/>
    </row>
    <row r="1427" ht="12.75">
      <c r="I1427" s="30"/>
    </row>
    <row r="1428" ht="12.75">
      <c r="I1428" s="30"/>
    </row>
    <row r="1429" ht="12.75">
      <c r="I1429" s="30"/>
    </row>
    <row r="1430" ht="12.75">
      <c r="I1430" s="30"/>
    </row>
    <row r="1431" ht="12.75">
      <c r="I1431" s="30"/>
    </row>
    <row r="1432" ht="12.75">
      <c r="I1432" s="30"/>
    </row>
    <row r="1433" ht="12.75">
      <c r="I1433" s="30"/>
    </row>
    <row r="1434" ht="12.75">
      <c r="I1434" s="30"/>
    </row>
    <row r="1435" ht="12.75">
      <c r="I1435" s="30"/>
    </row>
    <row r="1436" ht="12.75">
      <c r="I1436" s="30"/>
    </row>
    <row r="1437" ht="12.75">
      <c r="I1437" s="30"/>
    </row>
    <row r="1438" ht="12.75">
      <c r="I1438" s="30"/>
    </row>
    <row r="1439" ht="12.75">
      <c r="I1439" s="30"/>
    </row>
    <row r="1440" ht="12.75">
      <c r="I1440" s="30"/>
    </row>
    <row r="1441" ht="12.75">
      <c r="I1441" s="30"/>
    </row>
    <row r="1442" ht="12.75">
      <c r="I1442" s="30"/>
    </row>
    <row r="1443" ht="12.75">
      <c r="I1443" s="30"/>
    </row>
    <row r="1444" ht="12.75">
      <c r="I1444" s="30"/>
    </row>
    <row r="1445" ht="12.75">
      <c r="I1445" s="30"/>
    </row>
    <row r="1446" ht="12.75">
      <c r="I1446" s="30"/>
    </row>
    <row r="1447" ht="12.75">
      <c r="I1447" s="30"/>
    </row>
    <row r="1448" ht="12.75">
      <c r="I1448" s="30"/>
    </row>
    <row r="1449" ht="12.75">
      <c r="I1449" s="30"/>
    </row>
    <row r="1450" ht="12.75">
      <c r="I1450" s="30"/>
    </row>
    <row r="1451" ht="12.75">
      <c r="I1451" s="30"/>
    </row>
    <row r="1452" ht="12.75">
      <c r="I1452" s="30"/>
    </row>
    <row r="1453" ht="12.75">
      <c r="I1453" s="30"/>
    </row>
    <row r="1454" ht="12.75">
      <c r="I1454" s="30"/>
    </row>
    <row r="1455" ht="12.75">
      <c r="I1455" s="30"/>
    </row>
    <row r="1456" ht="12.75">
      <c r="I1456" s="30"/>
    </row>
    <row r="1457" ht="12.75">
      <c r="I1457" s="30"/>
    </row>
    <row r="1458" ht="12.75">
      <c r="I1458" s="30"/>
    </row>
    <row r="1459" ht="12.75">
      <c r="I1459" s="30"/>
    </row>
    <row r="1460" ht="12.75">
      <c r="I1460" s="30"/>
    </row>
    <row r="1461" ht="12.75">
      <c r="I1461" s="30"/>
    </row>
    <row r="1462" ht="12.75">
      <c r="I1462" s="30"/>
    </row>
    <row r="1463" ht="12.75">
      <c r="I1463" s="30"/>
    </row>
    <row r="1464" ht="12.75">
      <c r="I1464" s="30"/>
    </row>
    <row r="1465" ht="12.75">
      <c r="I1465" s="30"/>
    </row>
    <row r="1466" ht="12.75">
      <c r="I1466" s="30"/>
    </row>
    <row r="1467" ht="12.75">
      <c r="I1467" s="30"/>
    </row>
    <row r="1468" ht="12.75">
      <c r="I1468" s="30"/>
    </row>
    <row r="1469" ht="12.75">
      <c r="I1469" s="30"/>
    </row>
    <row r="1470" ht="12.75">
      <c r="I1470" s="30"/>
    </row>
    <row r="1471" ht="12.75">
      <c r="I1471" s="30"/>
    </row>
    <row r="1472" ht="12.75">
      <c r="I1472" s="30"/>
    </row>
    <row r="1473" ht="12.75">
      <c r="I1473" s="30"/>
    </row>
    <row r="1474" ht="12.75">
      <c r="I1474" s="30"/>
    </row>
    <row r="1475" ht="12.75">
      <c r="I1475" s="30"/>
    </row>
    <row r="1476" ht="12.75">
      <c r="I1476" s="30"/>
    </row>
    <row r="1477" ht="12.75">
      <c r="I1477" s="30"/>
    </row>
    <row r="1478" ht="12.75">
      <c r="I1478" s="30"/>
    </row>
    <row r="1479" ht="12.75">
      <c r="I1479" s="30"/>
    </row>
    <row r="1480" ht="12.75">
      <c r="I1480" s="30"/>
    </row>
    <row r="1481" ht="12.75">
      <c r="I1481" s="30"/>
    </row>
    <row r="1482" ht="12.75">
      <c r="I1482" s="30"/>
    </row>
    <row r="1483" ht="12.75">
      <c r="I1483" s="30"/>
    </row>
    <row r="1484" ht="12.75">
      <c r="I1484" s="30"/>
    </row>
    <row r="1485" ht="12.75">
      <c r="I1485" s="30"/>
    </row>
    <row r="1486" ht="12.75">
      <c r="I1486" s="30"/>
    </row>
    <row r="1487" ht="12.75">
      <c r="I1487" s="30"/>
    </row>
    <row r="1488" ht="12.75">
      <c r="I1488" s="30"/>
    </row>
    <row r="1489" ht="12.75">
      <c r="I1489" s="30"/>
    </row>
    <row r="1490" ht="12.75">
      <c r="I1490" s="30"/>
    </row>
    <row r="1491" ht="12.75">
      <c r="I1491" s="30"/>
    </row>
    <row r="1492" ht="12.75">
      <c r="I1492" s="30"/>
    </row>
    <row r="1493" ht="12.75">
      <c r="I1493" s="30"/>
    </row>
    <row r="1494" ht="12.75">
      <c r="I1494" s="30"/>
    </row>
    <row r="1495" ht="12.75">
      <c r="I1495" s="30"/>
    </row>
    <row r="1496" ht="12.75">
      <c r="I1496" s="30"/>
    </row>
    <row r="1497" ht="12.75">
      <c r="I1497" s="30"/>
    </row>
    <row r="1498" ht="12.75">
      <c r="I1498" s="30"/>
    </row>
    <row r="1499" ht="12.75">
      <c r="I1499" s="30"/>
    </row>
    <row r="1500" ht="12.75">
      <c r="I1500" s="30"/>
    </row>
    <row r="1501" ht="12.75">
      <c r="I1501" s="30"/>
    </row>
    <row r="1502" ht="12.75">
      <c r="I1502" s="30"/>
    </row>
    <row r="1503" ht="12.75">
      <c r="I1503" s="30"/>
    </row>
    <row r="1504" ht="12.75">
      <c r="I1504" s="30"/>
    </row>
    <row r="1505" ht="12.75">
      <c r="I1505" s="30"/>
    </row>
    <row r="1506" ht="12.75">
      <c r="I1506" s="30"/>
    </row>
    <row r="1507" ht="12.75">
      <c r="I1507" s="30"/>
    </row>
    <row r="1508" ht="12.75">
      <c r="I1508" s="30"/>
    </row>
    <row r="1509" ht="12.75">
      <c r="I1509" s="30"/>
    </row>
    <row r="1510" ht="12.75">
      <c r="I1510" s="30"/>
    </row>
    <row r="1511" ht="12.75">
      <c r="I1511" s="30"/>
    </row>
    <row r="1512" ht="12.75">
      <c r="I1512" s="30"/>
    </row>
    <row r="1513" ht="12.75">
      <c r="I1513" s="30"/>
    </row>
    <row r="1514" ht="12.75">
      <c r="I1514" s="30"/>
    </row>
    <row r="1515" ht="12.75">
      <c r="I1515" s="30"/>
    </row>
    <row r="1516" ht="12.75">
      <c r="I1516" s="30"/>
    </row>
    <row r="1517" ht="12.75">
      <c r="I1517" s="30"/>
    </row>
    <row r="1518" ht="12.75">
      <c r="I1518" s="30"/>
    </row>
    <row r="1519" ht="12.75">
      <c r="I1519" s="30"/>
    </row>
    <row r="1520" ht="12.75">
      <c r="I1520" s="30"/>
    </row>
    <row r="1521" ht="12.75">
      <c r="I1521" s="30"/>
    </row>
    <row r="1522" ht="12.75">
      <c r="I1522" s="30"/>
    </row>
    <row r="1523" ht="12.75">
      <c r="I1523" s="30"/>
    </row>
    <row r="1524" ht="12.75">
      <c r="I1524" s="30"/>
    </row>
    <row r="1525" ht="12.75">
      <c r="I1525" s="30"/>
    </row>
    <row r="1526" ht="12.75">
      <c r="I1526" s="30"/>
    </row>
    <row r="1527" ht="12.75">
      <c r="I1527" s="30"/>
    </row>
    <row r="1528" ht="12.75">
      <c r="I1528" s="30"/>
    </row>
    <row r="1529" ht="12.75">
      <c r="I1529" s="30"/>
    </row>
    <row r="1530" ht="12.75">
      <c r="I1530" s="30"/>
    </row>
    <row r="1531" ht="12.75">
      <c r="I1531" s="30"/>
    </row>
    <row r="1532" ht="12.75">
      <c r="I1532" s="30"/>
    </row>
    <row r="1533" ht="12.75">
      <c r="I1533" s="30"/>
    </row>
    <row r="1534" ht="12.75">
      <c r="I1534" s="30"/>
    </row>
    <row r="1535" ht="12.75">
      <c r="I1535" s="30"/>
    </row>
    <row r="1536" ht="12.75">
      <c r="I1536" s="30"/>
    </row>
    <row r="1537" ht="12.75">
      <c r="I1537" s="30"/>
    </row>
    <row r="1538" ht="12.75">
      <c r="I1538" s="30"/>
    </row>
    <row r="1539" ht="12.75">
      <c r="I1539" s="30"/>
    </row>
    <row r="1540" ht="12.75">
      <c r="I1540" s="30"/>
    </row>
    <row r="1541" ht="12.75">
      <c r="I1541" s="30"/>
    </row>
    <row r="1542" ht="12.75">
      <c r="I1542" s="30"/>
    </row>
    <row r="1543" ht="12.75">
      <c r="I1543" s="30"/>
    </row>
    <row r="1544" ht="12.75">
      <c r="I1544" s="30"/>
    </row>
    <row r="1545" ht="12.75">
      <c r="I1545" s="30"/>
    </row>
    <row r="1546" ht="12.75">
      <c r="I1546" s="30"/>
    </row>
    <row r="1547" ht="12.75">
      <c r="I1547" s="30"/>
    </row>
    <row r="1548" ht="12.75">
      <c r="I1548" s="30"/>
    </row>
    <row r="1549" ht="12.75">
      <c r="I1549" s="30"/>
    </row>
    <row r="1550" ht="12.75">
      <c r="I1550" s="30"/>
    </row>
    <row r="1551" ht="12.75">
      <c r="I1551" s="30"/>
    </row>
    <row r="1552" ht="12.75">
      <c r="I1552" s="30"/>
    </row>
    <row r="1553" ht="12.75">
      <c r="I1553" s="30"/>
    </row>
    <row r="1554" ht="12.75">
      <c r="I1554" s="30"/>
    </row>
    <row r="1555" ht="12.75">
      <c r="I1555" s="30"/>
    </row>
    <row r="1556" ht="12.75">
      <c r="I1556" s="30"/>
    </row>
    <row r="1557" ht="12.75">
      <c r="I1557" s="30"/>
    </row>
    <row r="1558" ht="12.75">
      <c r="I1558" s="30"/>
    </row>
    <row r="1559" ht="12.75">
      <c r="I1559" s="30"/>
    </row>
    <row r="1560" ht="12.75">
      <c r="I1560" s="30"/>
    </row>
    <row r="1561" ht="12.75">
      <c r="I1561" s="30"/>
    </row>
    <row r="1562" ht="12.75">
      <c r="I1562" s="30"/>
    </row>
    <row r="1563" ht="12.75">
      <c r="I1563" s="30"/>
    </row>
    <row r="1564" ht="12.75">
      <c r="I1564" s="30"/>
    </row>
    <row r="1565" ht="12.75">
      <c r="I1565" s="30"/>
    </row>
    <row r="1566" ht="12.75">
      <c r="I1566" s="30"/>
    </row>
    <row r="1567" ht="12.75">
      <c r="I1567" s="30"/>
    </row>
    <row r="1568" ht="12.75">
      <c r="I1568" s="30"/>
    </row>
    <row r="1569" ht="12.75">
      <c r="I1569" s="30"/>
    </row>
    <row r="1570" ht="12.75">
      <c r="I1570" s="30"/>
    </row>
    <row r="1571" ht="12.75">
      <c r="I1571" s="30"/>
    </row>
    <row r="1572" ht="12.75">
      <c r="I1572" s="30"/>
    </row>
    <row r="1573" ht="12.75">
      <c r="I1573" s="30"/>
    </row>
    <row r="1574" ht="12.75">
      <c r="I1574" s="30"/>
    </row>
    <row r="1575" ht="12.75">
      <c r="I1575" s="30"/>
    </row>
    <row r="1576" ht="12.75">
      <c r="I1576" s="30"/>
    </row>
    <row r="1577" ht="12.75">
      <c r="I1577" s="30"/>
    </row>
    <row r="1578" ht="12.75">
      <c r="I1578" s="30"/>
    </row>
    <row r="1579" ht="12.75">
      <c r="I1579" s="30"/>
    </row>
    <row r="1580" ht="12.75">
      <c r="I1580" s="30"/>
    </row>
    <row r="1581" ht="12.75">
      <c r="I1581" s="30"/>
    </row>
    <row r="1582" ht="12.75">
      <c r="I1582" s="30"/>
    </row>
    <row r="1583" ht="12.75">
      <c r="I1583" s="30"/>
    </row>
    <row r="1584" ht="12.75">
      <c r="I1584" s="30"/>
    </row>
    <row r="1585" ht="12.75">
      <c r="I1585" s="30"/>
    </row>
    <row r="1586" ht="12.75">
      <c r="I1586" s="30"/>
    </row>
    <row r="1587" ht="12.75">
      <c r="I1587" s="30"/>
    </row>
    <row r="1588" ht="12.75">
      <c r="I1588" s="30"/>
    </row>
    <row r="1589" ht="12.75">
      <c r="I1589" s="30"/>
    </row>
    <row r="1590" ht="12.75">
      <c r="I1590" s="30"/>
    </row>
    <row r="1591" ht="12.75">
      <c r="I1591" s="30"/>
    </row>
    <row r="1592" ht="12.75">
      <c r="I1592" s="30"/>
    </row>
    <row r="1593" ht="12.75">
      <c r="I1593" s="30"/>
    </row>
    <row r="1594" ht="12.75">
      <c r="I1594" s="30"/>
    </row>
    <row r="1595" ht="12.75">
      <c r="I1595" s="30"/>
    </row>
    <row r="1596" ht="12.75">
      <c r="I1596" s="30"/>
    </row>
    <row r="1597" ht="12.75">
      <c r="I1597" s="30"/>
    </row>
    <row r="1598" ht="12.75">
      <c r="I1598" s="30"/>
    </row>
    <row r="1599" ht="12.75">
      <c r="I1599" s="30"/>
    </row>
    <row r="1600" ht="12.75">
      <c r="I1600" s="30"/>
    </row>
    <row r="1601" ht="12.75">
      <c r="I1601" s="30"/>
    </row>
    <row r="1602" ht="12.75">
      <c r="I1602" s="30"/>
    </row>
    <row r="1603" ht="12.75">
      <c r="I1603" s="30"/>
    </row>
    <row r="1604" ht="12.75">
      <c r="I1604" s="30"/>
    </row>
    <row r="1605" ht="12.75">
      <c r="I1605" s="30"/>
    </row>
    <row r="1606" ht="12.75">
      <c r="I1606" s="30"/>
    </row>
    <row r="1607" ht="12.75">
      <c r="I1607" s="30"/>
    </row>
    <row r="1608" ht="12.75">
      <c r="I1608" s="30"/>
    </row>
    <row r="1609" ht="12.75">
      <c r="I1609" s="30"/>
    </row>
    <row r="1610" ht="12.75">
      <c r="I1610" s="30"/>
    </row>
    <row r="1611" ht="12.75">
      <c r="I1611" s="30"/>
    </row>
    <row r="1612" ht="12.75">
      <c r="I1612" s="30"/>
    </row>
    <row r="1613" ht="12.75">
      <c r="I1613" s="30"/>
    </row>
    <row r="1614" ht="12.75">
      <c r="I1614" s="30"/>
    </row>
    <row r="1615" ht="12.75">
      <c r="I1615" s="30"/>
    </row>
    <row r="1616" ht="12.75">
      <c r="I1616" s="30"/>
    </row>
    <row r="1617" ht="12.75">
      <c r="I1617" s="30"/>
    </row>
    <row r="1618" ht="12.75">
      <c r="I1618" s="30"/>
    </row>
    <row r="1619" ht="12.75">
      <c r="I1619" s="30"/>
    </row>
    <row r="1620" ht="12.75">
      <c r="I1620" s="30"/>
    </row>
    <row r="1621" ht="12.75">
      <c r="I1621" s="30"/>
    </row>
    <row r="1622" ht="12.75">
      <c r="I1622" s="30"/>
    </row>
    <row r="1623" ht="12.75">
      <c r="I1623" s="30"/>
    </row>
    <row r="1624" ht="12.75">
      <c r="I1624" s="30"/>
    </row>
    <row r="1625" ht="12.75">
      <c r="I1625" s="30"/>
    </row>
    <row r="1626" ht="12.75">
      <c r="I1626" s="30"/>
    </row>
    <row r="1627" ht="12.75">
      <c r="I1627" s="30"/>
    </row>
    <row r="1628" ht="12.75">
      <c r="I1628" s="30"/>
    </row>
    <row r="1629" ht="12.75">
      <c r="I1629" s="30"/>
    </row>
    <row r="1630" ht="12.75">
      <c r="I1630" s="30"/>
    </row>
    <row r="1631" ht="12.75">
      <c r="I1631" s="30"/>
    </row>
    <row r="1632" ht="12.75">
      <c r="I1632" s="30"/>
    </row>
    <row r="1633" ht="12.75">
      <c r="I1633" s="30"/>
    </row>
    <row r="1634" ht="12.75">
      <c r="I1634" s="30"/>
    </row>
    <row r="1635" ht="12.75">
      <c r="I1635" s="30"/>
    </row>
    <row r="1636" ht="12.75">
      <c r="I1636" s="30"/>
    </row>
    <row r="1637" ht="12.75">
      <c r="I1637" s="30"/>
    </row>
    <row r="1638" ht="12.75">
      <c r="I1638" s="30"/>
    </row>
    <row r="1639" ht="12.75">
      <c r="I1639" s="30"/>
    </row>
    <row r="1640" ht="12.75">
      <c r="I1640" s="30"/>
    </row>
    <row r="1641" ht="12.75">
      <c r="I1641" s="30"/>
    </row>
    <row r="1642" ht="12.75">
      <c r="I1642" s="30"/>
    </row>
    <row r="1643" ht="12.75">
      <c r="I1643" s="30"/>
    </row>
    <row r="1644" ht="12.75">
      <c r="I1644" s="30"/>
    </row>
    <row r="1645" ht="12.75">
      <c r="I1645" s="30"/>
    </row>
    <row r="1646" ht="12.75">
      <c r="I1646" s="30"/>
    </row>
    <row r="1647" ht="12.75">
      <c r="I1647" s="30"/>
    </row>
    <row r="1648" ht="12.75">
      <c r="I1648" s="30"/>
    </row>
    <row r="1649" ht="12.75">
      <c r="I1649" s="30"/>
    </row>
    <row r="1650" ht="12.75">
      <c r="I1650" s="30"/>
    </row>
    <row r="1651" ht="12.75">
      <c r="I1651" s="30"/>
    </row>
    <row r="1652" ht="12.75">
      <c r="I1652" s="30"/>
    </row>
    <row r="1653" ht="12.75">
      <c r="I1653" s="30"/>
    </row>
    <row r="1654" ht="12.75">
      <c r="I1654" s="30"/>
    </row>
    <row r="1655" ht="12.75">
      <c r="I1655" s="30"/>
    </row>
    <row r="1656" ht="12.75">
      <c r="I1656" s="30"/>
    </row>
    <row r="1657" ht="12.75">
      <c r="I1657" s="30"/>
    </row>
    <row r="1658" ht="12.75">
      <c r="I1658" s="30"/>
    </row>
    <row r="1659" ht="12.75">
      <c r="I1659" s="30"/>
    </row>
    <row r="1660" ht="12.75">
      <c r="I1660" s="30"/>
    </row>
    <row r="1661" ht="12.75">
      <c r="I1661" s="30"/>
    </row>
    <row r="1662" ht="12.75">
      <c r="I1662" s="30"/>
    </row>
    <row r="1663" ht="12.75">
      <c r="I1663" s="30"/>
    </row>
    <row r="1664" ht="12.75">
      <c r="I1664" s="30"/>
    </row>
    <row r="1665" ht="12.75">
      <c r="I1665" s="30"/>
    </row>
    <row r="1666" ht="12.75">
      <c r="I1666" s="30"/>
    </row>
    <row r="1667" ht="12.75">
      <c r="I1667" s="30"/>
    </row>
    <row r="1668" ht="12.75">
      <c r="I1668" s="30"/>
    </row>
    <row r="1669" ht="12.75">
      <c r="I1669" s="30"/>
    </row>
    <row r="1670" ht="12.75">
      <c r="I1670" s="30"/>
    </row>
    <row r="1671" ht="12.75">
      <c r="I1671" s="30"/>
    </row>
    <row r="1672" ht="12.75">
      <c r="I1672" s="30"/>
    </row>
    <row r="1673" ht="12.75">
      <c r="I1673" s="30"/>
    </row>
    <row r="1674" ht="12.75">
      <c r="I1674" s="30"/>
    </row>
    <row r="1675" ht="12.75">
      <c r="I1675" s="30"/>
    </row>
    <row r="1676" ht="12.75">
      <c r="I1676" s="30"/>
    </row>
    <row r="1677" ht="12.75">
      <c r="I1677" s="30"/>
    </row>
    <row r="1678" ht="12.75">
      <c r="I1678" s="30"/>
    </row>
    <row r="1679" ht="12.75">
      <c r="I1679" s="30"/>
    </row>
    <row r="1680" ht="12.75">
      <c r="I1680" s="30"/>
    </row>
    <row r="1681" ht="12.75">
      <c r="I1681" s="30"/>
    </row>
    <row r="1682" ht="12.75">
      <c r="I1682" s="30"/>
    </row>
    <row r="1683" ht="12.75">
      <c r="I1683" s="30"/>
    </row>
    <row r="1684" ht="12.75">
      <c r="I1684" s="30"/>
    </row>
    <row r="1685" ht="12.75">
      <c r="I1685" s="30"/>
    </row>
    <row r="1686" ht="12.75">
      <c r="I1686" s="30"/>
    </row>
    <row r="1687" ht="12.75">
      <c r="I1687" s="30"/>
    </row>
    <row r="1688" ht="12.75">
      <c r="I1688" s="30"/>
    </row>
    <row r="1689" ht="12.75">
      <c r="I1689" s="30"/>
    </row>
    <row r="1690" ht="12.75">
      <c r="I1690" s="30"/>
    </row>
    <row r="1691" ht="12.75">
      <c r="I1691" s="30"/>
    </row>
    <row r="1692" ht="12.75">
      <c r="I1692" s="30"/>
    </row>
    <row r="1693" ht="12.75">
      <c r="I1693" s="30"/>
    </row>
    <row r="1694" ht="12.75">
      <c r="I1694" s="30"/>
    </row>
    <row r="1695" ht="12.75">
      <c r="I1695" s="30"/>
    </row>
    <row r="1696" ht="12.75">
      <c r="I1696" s="30"/>
    </row>
    <row r="1697" ht="12.75">
      <c r="I1697" s="30"/>
    </row>
    <row r="1698" ht="12.75">
      <c r="I1698" s="30"/>
    </row>
    <row r="1699" ht="12.75">
      <c r="I1699" s="30"/>
    </row>
    <row r="1700" ht="12.75">
      <c r="I1700" s="30"/>
    </row>
    <row r="1701" ht="12.75">
      <c r="I1701" s="30"/>
    </row>
    <row r="1702" ht="12.75">
      <c r="I1702" s="30"/>
    </row>
    <row r="1703" ht="12.75">
      <c r="I1703" s="30"/>
    </row>
    <row r="1704" ht="12.75">
      <c r="I1704" s="30"/>
    </row>
    <row r="1705" ht="12.75">
      <c r="I1705" s="30"/>
    </row>
    <row r="1706" ht="12.75">
      <c r="I1706" s="30"/>
    </row>
    <row r="1707" ht="12.75">
      <c r="I1707" s="30"/>
    </row>
    <row r="1708" ht="12.75">
      <c r="I1708" s="30"/>
    </row>
    <row r="1709" ht="12.75">
      <c r="I1709" s="30"/>
    </row>
    <row r="1710" ht="12.75">
      <c r="I1710" s="30"/>
    </row>
    <row r="1711" ht="12.75">
      <c r="I1711" s="30"/>
    </row>
    <row r="1712" ht="12.75">
      <c r="I1712" s="30"/>
    </row>
    <row r="1713" ht="12.75">
      <c r="I1713" s="30"/>
    </row>
    <row r="1714" ht="12.75">
      <c r="I1714" s="30"/>
    </row>
    <row r="1715" ht="12.75">
      <c r="I1715" s="30"/>
    </row>
    <row r="1716" ht="12.75">
      <c r="I1716" s="30"/>
    </row>
    <row r="1717" ht="12.75">
      <c r="I1717" s="30"/>
    </row>
    <row r="1718" ht="12.75">
      <c r="I1718" s="30"/>
    </row>
    <row r="1719" ht="12.75">
      <c r="I1719" s="30"/>
    </row>
    <row r="1720" ht="12.75">
      <c r="I1720" s="30"/>
    </row>
    <row r="1721" ht="12.75">
      <c r="I1721" s="30"/>
    </row>
    <row r="1722" ht="12.75">
      <c r="I1722" s="30"/>
    </row>
    <row r="1723" ht="12.75">
      <c r="I1723" s="30"/>
    </row>
    <row r="1724" ht="12.75">
      <c r="I1724" s="30"/>
    </row>
    <row r="1725" ht="12.75">
      <c r="I1725" s="30"/>
    </row>
    <row r="1726" ht="12.75">
      <c r="I1726" s="30"/>
    </row>
    <row r="1727" ht="12.75">
      <c r="I1727" s="30"/>
    </row>
    <row r="1728" ht="12.75">
      <c r="I1728" s="30"/>
    </row>
    <row r="1729" ht="12.75">
      <c r="I1729" s="30"/>
    </row>
    <row r="1730" ht="12.75">
      <c r="I1730" s="30"/>
    </row>
    <row r="1731" ht="12.75">
      <c r="I1731" s="30"/>
    </row>
    <row r="1732" ht="12.75">
      <c r="I1732" s="30"/>
    </row>
    <row r="1733" ht="12.75">
      <c r="I1733" s="30"/>
    </row>
    <row r="1734" ht="12.75">
      <c r="I1734" s="30"/>
    </row>
    <row r="1735" ht="12.75">
      <c r="I1735" s="30"/>
    </row>
    <row r="1736" ht="12.75">
      <c r="I1736" s="30"/>
    </row>
    <row r="1737" ht="12.75">
      <c r="I1737" s="30"/>
    </row>
    <row r="1738" ht="12.75">
      <c r="I1738" s="30"/>
    </row>
    <row r="1739" ht="12.75">
      <c r="I1739" s="30"/>
    </row>
    <row r="1740" ht="12.75">
      <c r="I1740" s="30"/>
    </row>
    <row r="1741" ht="12.75">
      <c r="I1741" s="30"/>
    </row>
    <row r="1742" ht="12.75">
      <c r="I1742" s="30"/>
    </row>
    <row r="1743" ht="12.75">
      <c r="I1743" s="30"/>
    </row>
    <row r="1744" ht="12.75">
      <c r="I1744" s="30"/>
    </row>
    <row r="1745" ht="12.75">
      <c r="I1745" s="30"/>
    </row>
    <row r="1746" ht="12.75">
      <c r="I1746" s="30"/>
    </row>
    <row r="1747" ht="12.75">
      <c r="I1747" s="30"/>
    </row>
    <row r="1748" ht="12.75">
      <c r="I1748" s="30"/>
    </row>
    <row r="1749" ht="12.75">
      <c r="I1749" s="30"/>
    </row>
    <row r="1750" ht="12.75">
      <c r="I1750" s="30"/>
    </row>
    <row r="1751" ht="12.75">
      <c r="I1751" s="30"/>
    </row>
    <row r="1752" ht="12.75">
      <c r="I1752" s="30"/>
    </row>
    <row r="1753" ht="12.75">
      <c r="I1753" s="30"/>
    </row>
    <row r="1754" ht="12.75">
      <c r="I1754" s="30"/>
    </row>
    <row r="1755" ht="12.75">
      <c r="I1755" s="30"/>
    </row>
    <row r="1756" ht="12.75">
      <c r="I1756" s="30"/>
    </row>
    <row r="1757" ht="12.75">
      <c r="I1757" s="30"/>
    </row>
    <row r="1758" ht="12.75">
      <c r="I1758" s="30"/>
    </row>
    <row r="1759" ht="12.75">
      <c r="I1759" s="30"/>
    </row>
    <row r="1760" ht="12.75">
      <c r="I1760" s="30"/>
    </row>
    <row r="1761" ht="12.75">
      <c r="I1761" s="30"/>
    </row>
    <row r="1762" ht="12.75">
      <c r="I1762" s="30"/>
    </row>
    <row r="1763" ht="12.75">
      <c r="I1763" s="30"/>
    </row>
    <row r="1764" ht="12.75">
      <c r="I1764" s="30"/>
    </row>
    <row r="1765" ht="12.75">
      <c r="I1765" s="30"/>
    </row>
    <row r="1766" ht="12.75">
      <c r="I1766" s="30"/>
    </row>
    <row r="1767" ht="12.75">
      <c r="I1767" s="30"/>
    </row>
    <row r="1768" ht="12.75">
      <c r="I1768" s="30"/>
    </row>
    <row r="1769" ht="12.75">
      <c r="I1769" s="30"/>
    </row>
    <row r="1770" ht="12.75">
      <c r="I1770" s="30"/>
    </row>
    <row r="1771" ht="12.75">
      <c r="I1771" s="30"/>
    </row>
    <row r="1772" ht="12.75">
      <c r="I1772" s="30"/>
    </row>
    <row r="1773" ht="12.75">
      <c r="I1773" s="30"/>
    </row>
    <row r="1774" ht="12.75">
      <c r="I1774" s="30"/>
    </row>
    <row r="1775" ht="12.75">
      <c r="I1775" s="30"/>
    </row>
    <row r="1776" ht="12.75">
      <c r="I1776" s="30"/>
    </row>
    <row r="1777" ht="12.75">
      <c r="I1777" s="30"/>
    </row>
    <row r="1778" ht="12.75">
      <c r="I1778" s="30"/>
    </row>
    <row r="1779" ht="12.75">
      <c r="I1779" s="30"/>
    </row>
    <row r="1780" ht="12.75">
      <c r="I1780" s="30"/>
    </row>
    <row r="1781" ht="12.75">
      <c r="I1781" s="30"/>
    </row>
    <row r="1782" ht="12.75">
      <c r="I1782" s="30"/>
    </row>
    <row r="1783" ht="12.75">
      <c r="I1783" s="30"/>
    </row>
    <row r="1784" ht="12.75">
      <c r="I1784" s="30"/>
    </row>
    <row r="1785" ht="12.75">
      <c r="I1785" s="30"/>
    </row>
    <row r="1786" ht="12.75">
      <c r="I1786" s="30"/>
    </row>
    <row r="1787" ht="12.75">
      <c r="I1787" s="30"/>
    </row>
    <row r="1788" ht="12.75">
      <c r="I1788" s="30"/>
    </row>
    <row r="1789" ht="12.75">
      <c r="I1789" s="30"/>
    </row>
    <row r="1790" ht="12.75">
      <c r="I1790" s="30"/>
    </row>
    <row r="1791" ht="12.75">
      <c r="I1791" s="30"/>
    </row>
    <row r="1792" ht="12.75">
      <c r="I1792" s="30"/>
    </row>
    <row r="1793" ht="12.75">
      <c r="I1793" s="30"/>
    </row>
    <row r="1794" ht="12.75">
      <c r="I1794" s="30"/>
    </row>
    <row r="1795" ht="12.75">
      <c r="I1795" s="30"/>
    </row>
    <row r="1796" ht="12.75">
      <c r="I1796" s="30"/>
    </row>
    <row r="1797" ht="12.75">
      <c r="I1797" s="30"/>
    </row>
    <row r="1798" ht="12.75">
      <c r="I1798" s="30"/>
    </row>
    <row r="1799" ht="12.75">
      <c r="I1799" s="30"/>
    </row>
    <row r="1800" ht="12.75">
      <c r="I1800" s="30"/>
    </row>
    <row r="1801" ht="12.75">
      <c r="I1801" s="30"/>
    </row>
    <row r="1802" ht="12.75">
      <c r="I1802" s="30"/>
    </row>
    <row r="1803" ht="12.75">
      <c r="I1803" s="30"/>
    </row>
    <row r="1804" ht="12.75">
      <c r="I1804" s="30"/>
    </row>
    <row r="1805" ht="12.75">
      <c r="I1805" s="30"/>
    </row>
    <row r="1806" ht="12.75">
      <c r="I1806" s="30"/>
    </row>
    <row r="1807" ht="12.75">
      <c r="I1807" s="30"/>
    </row>
    <row r="1808" ht="12.75">
      <c r="I1808" s="30"/>
    </row>
    <row r="1809" ht="12.75">
      <c r="I1809" s="30"/>
    </row>
    <row r="1810" ht="12.75">
      <c r="I1810" s="30"/>
    </row>
    <row r="1811" ht="12.75">
      <c r="I1811" s="30"/>
    </row>
    <row r="1812" ht="12.75">
      <c r="I1812" s="30"/>
    </row>
    <row r="1813" ht="12.75">
      <c r="I1813" s="30"/>
    </row>
    <row r="1814" ht="12.75">
      <c r="I1814" s="30"/>
    </row>
    <row r="1815" ht="12.75">
      <c r="I1815" s="30"/>
    </row>
    <row r="1816" ht="12.75">
      <c r="I1816" s="30"/>
    </row>
    <row r="1817" ht="12.75">
      <c r="I1817" s="30"/>
    </row>
    <row r="1818" ht="12.75">
      <c r="I1818" s="30"/>
    </row>
    <row r="1819" ht="12.75">
      <c r="I1819" s="30"/>
    </row>
    <row r="1820" ht="12.75">
      <c r="I1820" s="30"/>
    </row>
    <row r="1821" ht="12.75">
      <c r="I1821" s="30"/>
    </row>
    <row r="1822" ht="12.75">
      <c r="I1822" s="30"/>
    </row>
    <row r="1823" ht="12.75">
      <c r="I1823" s="30"/>
    </row>
    <row r="1824" ht="12.75">
      <c r="I1824" s="30"/>
    </row>
    <row r="1825" ht="12.75">
      <c r="I1825" s="30"/>
    </row>
    <row r="1826" ht="12.75">
      <c r="I1826" s="30"/>
    </row>
    <row r="1827" ht="12.75">
      <c r="I1827" s="30"/>
    </row>
    <row r="1828" ht="12.75">
      <c r="I1828" s="30"/>
    </row>
    <row r="1829" ht="12.75">
      <c r="I1829" s="30"/>
    </row>
    <row r="1830" ht="12.75">
      <c r="I1830" s="30"/>
    </row>
    <row r="1831" ht="12.75">
      <c r="I1831" s="30"/>
    </row>
    <row r="1832" ht="12.75">
      <c r="I1832" s="30"/>
    </row>
    <row r="1833" ht="12.75">
      <c r="I1833" s="30"/>
    </row>
    <row r="1834" ht="12.75">
      <c r="I1834" s="30"/>
    </row>
    <row r="1835" ht="12.75">
      <c r="I1835" s="30"/>
    </row>
    <row r="1836" ht="12.75">
      <c r="I1836" s="30"/>
    </row>
    <row r="1837" ht="12.75">
      <c r="I1837" s="30"/>
    </row>
    <row r="1838" ht="12.75">
      <c r="I1838" s="30"/>
    </row>
    <row r="1839" ht="12.75">
      <c r="I1839" s="30"/>
    </row>
    <row r="1840" ht="12.75">
      <c r="I1840" s="30"/>
    </row>
    <row r="1841" ht="12.75">
      <c r="I1841" s="30"/>
    </row>
    <row r="1842" ht="12.75">
      <c r="I1842" s="30"/>
    </row>
    <row r="1843" ht="12.75">
      <c r="I1843" s="30"/>
    </row>
    <row r="1844" ht="12.75">
      <c r="I1844" s="30"/>
    </row>
    <row r="1845" ht="12.75">
      <c r="I1845" s="30"/>
    </row>
    <row r="1846" ht="12.75">
      <c r="I1846" s="30"/>
    </row>
    <row r="1847" ht="12.75">
      <c r="I1847" s="30"/>
    </row>
    <row r="1848" ht="12.75">
      <c r="I1848" s="30"/>
    </row>
    <row r="1849" ht="12.75">
      <c r="I1849" s="30"/>
    </row>
    <row r="1850" ht="12.75">
      <c r="I1850" s="30"/>
    </row>
    <row r="1851" ht="12.75">
      <c r="I1851" s="30"/>
    </row>
    <row r="1852" ht="12.75">
      <c r="I1852" s="30"/>
    </row>
    <row r="1853" ht="12.75">
      <c r="I1853" s="30"/>
    </row>
    <row r="1854" ht="12.75">
      <c r="I1854" s="30"/>
    </row>
    <row r="1855" ht="12.75">
      <c r="I1855" s="30"/>
    </row>
    <row r="1856" ht="12.75">
      <c r="I1856" s="30"/>
    </row>
    <row r="1857" ht="12.75">
      <c r="I1857" s="30"/>
    </row>
    <row r="1858" ht="12.75">
      <c r="I1858" s="30"/>
    </row>
    <row r="1859" ht="12.75">
      <c r="I1859" s="30"/>
    </row>
    <row r="1860" ht="12.75">
      <c r="I1860" s="30"/>
    </row>
    <row r="1861" ht="12.75">
      <c r="I1861" s="30"/>
    </row>
    <row r="1862" ht="12.75">
      <c r="I1862" s="30"/>
    </row>
    <row r="1863" ht="12.75">
      <c r="I1863" s="30"/>
    </row>
    <row r="1864" ht="12.75">
      <c r="I1864" s="30"/>
    </row>
    <row r="1865" ht="12.75">
      <c r="I1865" s="30"/>
    </row>
    <row r="1866" ht="12.75">
      <c r="I1866" s="30"/>
    </row>
    <row r="1867" ht="12.75">
      <c r="I1867" s="30"/>
    </row>
    <row r="1868" ht="12.75">
      <c r="I1868" s="30"/>
    </row>
    <row r="1869" ht="12.75">
      <c r="I1869" s="30"/>
    </row>
    <row r="1870" ht="12.75">
      <c r="I1870" s="30"/>
    </row>
    <row r="1871" ht="12.75">
      <c r="I1871" s="30"/>
    </row>
    <row r="1872" ht="12.75">
      <c r="I1872" s="30"/>
    </row>
    <row r="1873" ht="12.75">
      <c r="I1873" s="30"/>
    </row>
    <row r="1874" ht="12.75">
      <c r="I1874" s="30"/>
    </row>
    <row r="1875" ht="12.75">
      <c r="I1875" s="30"/>
    </row>
    <row r="1876" ht="12.75">
      <c r="I1876" s="30"/>
    </row>
    <row r="1877" ht="12.75">
      <c r="I1877" s="30"/>
    </row>
    <row r="1878" ht="12.75">
      <c r="I1878" s="30"/>
    </row>
    <row r="1879" ht="12.75">
      <c r="I1879" s="30"/>
    </row>
    <row r="1880" ht="12.75">
      <c r="I1880" s="30"/>
    </row>
    <row r="1881" ht="12.75">
      <c r="I1881" s="30"/>
    </row>
    <row r="1882" ht="12.75">
      <c r="I1882" s="30"/>
    </row>
    <row r="1883" ht="12.75">
      <c r="I1883" s="30"/>
    </row>
    <row r="1884" ht="12.75">
      <c r="I1884" s="30"/>
    </row>
    <row r="1885" ht="12.75">
      <c r="I1885" s="30"/>
    </row>
    <row r="1886" ht="12.75">
      <c r="I1886" s="30"/>
    </row>
    <row r="1887" ht="12.75">
      <c r="I1887" s="30"/>
    </row>
    <row r="1888" ht="12.75">
      <c r="I1888" s="30"/>
    </row>
    <row r="1889" ht="12.75">
      <c r="I1889" s="30"/>
    </row>
    <row r="1890" ht="12.75">
      <c r="I1890" s="30"/>
    </row>
    <row r="1891" ht="12.75">
      <c r="I1891" s="30"/>
    </row>
    <row r="1892" ht="12.75">
      <c r="I1892" s="30"/>
    </row>
    <row r="1893" ht="12.75">
      <c r="I1893" s="30"/>
    </row>
    <row r="1894" ht="12.75">
      <c r="I1894" s="30"/>
    </row>
    <row r="1895" ht="12.75">
      <c r="I1895" s="30"/>
    </row>
    <row r="1896" ht="12.75">
      <c r="I1896" s="30"/>
    </row>
    <row r="1897" ht="12.75">
      <c r="I1897" s="30"/>
    </row>
    <row r="1898" ht="12.75">
      <c r="I1898" s="30"/>
    </row>
    <row r="1899" ht="12.75">
      <c r="I1899" s="30"/>
    </row>
    <row r="1900" ht="12.75">
      <c r="I1900" s="30"/>
    </row>
    <row r="1901" ht="12.75">
      <c r="I1901" s="30"/>
    </row>
    <row r="1902" ht="12.75">
      <c r="I1902" s="30"/>
    </row>
    <row r="1903" ht="12.75">
      <c r="I1903" s="30"/>
    </row>
    <row r="1904" ht="12.75">
      <c r="I1904" s="30"/>
    </row>
    <row r="1905" ht="12.75">
      <c r="I1905" s="30"/>
    </row>
    <row r="1906" ht="12.75">
      <c r="I1906" s="30"/>
    </row>
    <row r="1907" ht="12.75">
      <c r="I1907" s="30"/>
    </row>
    <row r="1908" ht="12.75">
      <c r="I1908" s="30"/>
    </row>
    <row r="1909" ht="12.75">
      <c r="I1909" s="30"/>
    </row>
    <row r="1910" ht="12.75">
      <c r="I1910" s="30"/>
    </row>
    <row r="1911" ht="12.75">
      <c r="I1911" s="30"/>
    </row>
    <row r="1912" ht="12.75">
      <c r="I1912" s="30"/>
    </row>
    <row r="1913" ht="12.75">
      <c r="I1913" s="30"/>
    </row>
    <row r="1914" ht="12.75">
      <c r="I1914" s="30"/>
    </row>
    <row r="1915" ht="12.75">
      <c r="I1915" s="30"/>
    </row>
    <row r="1916" ht="12.75">
      <c r="I1916" s="30"/>
    </row>
    <row r="1917" ht="12.75">
      <c r="I1917" s="30"/>
    </row>
    <row r="1918" ht="12.75">
      <c r="I1918" s="30"/>
    </row>
    <row r="1919" ht="12.75">
      <c r="I1919" s="30"/>
    </row>
    <row r="1920" ht="12.75">
      <c r="I1920" s="30"/>
    </row>
    <row r="1921" ht="12.75">
      <c r="I1921" s="30"/>
    </row>
    <row r="1922" ht="12.75">
      <c r="I1922" s="30"/>
    </row>
    <row r="1923" ht="12.75">
      <c r="I1923" s="30"/>
    </row>
    <row r="1924" ht="12.75">
      <c r="I1924" s="30"/>
    </row>
    <row r="1925" ht="12.75">
      <c r="I1925" s="30"/>
    </row>
    <row r="1926" ht="12.75">
      <c r="I1926" s="30"/>
    </row>
    <row r="1927" ht="12.75">
      <c r="I1927" s="30"/>
    </row>
    <row r="1928" ht="12.75">
      <c r="I1928" s="30"/>
    </row>
    <row r="1929" ht="12.75">
      <c r="I1929" s="30"/>
    </row>
    <row r="1930" ht="12.75">
      <c r="I1930" s="30"/>
    </row>
    <row r="1931" ht="12.75">
      <c r="I1931" s="30"/>
    </row>
    <row r="1932" ht="12.75">
      <c r="I1932" s="30"/>
    </row>
    <row r="1933" ht="12.75">
      <c r="I1933" s="30"/>
    </row>
    <row r="1934" ht="12.75">
      <c r="I1934" s="30"/>
    </row>
    <row r="1935" ht="12.75">
      <c r="I1935" s="30"/>
    </row>
    <row r="1936" ht="12.75">
      <c r="I1936" s="30"/>
    </row>
    <row r="1937" ht="12.75">
      <c r="I1937" s="30"/>
    </row>
    <row r="1938" ht="12.75">
      <c r="I1938" s="30"/>
    </row>
    <row r="1939" ht="12.75">
      <c r="I1939" s="30"/>
    </row>
    <row r="1940" ht="12.75">
      <c r="I1940" s="30"/>
    </row>
    <row r="1941" ht="12.75">
      <c r="I1941" s="30"/>
    </row>
    <row r="1942" ht="12.75">
      <c r="I1942" s="30"/>
    </row>
    <row r="1943" ht="12.75">
      <c r="I1943" s="30"/>
    </row>
    <row r="1944" ht="12.75">
      <c r="I1944" s="30"/>
    </row>
    <row r="1945" ht="12.75">
      <c r="I1945" s="30"/>
    </row>
    <row r="1946" ht="12.75">
      <c r="I1946" s="30"/>
    </row>
    <row r="1947" ht="12.75">
      <c r="I1947" s="30"/>
    </row>
    <row r="1948" ht="12.75">
      <c r="I1948" s="30"/>
    </row>
    <row r="1949" ht="12.75">
      <c r="I1949" s="30"/>
    </row>
    <row r="1950" ht="12.75">
      <c r="I1950" s="30"/>
    </row>
    <row r="1951" ht="12.75">
      <c r="I1951" s="30"/>
    </row>
    <row r="1952" ht="12.75">
      <c r="I1952" s="30"/>
    </row>
    <row r="1953" ht="12.75">
      <c r="I1953" s="30"/>
    </row>
    <row r="1954" ht="12.75">
      <c r="I1954" s="30"/>
    </row>
    <row r="1955" ht="12.75">
      <c r="I1955" s="30"/>
    </row>
    <row r="1956" ht="12.75">
      <c r="I1956" s="30"/>
    </row>
    <row r="1957" ht="12.75">
      <c r="I1957" s="30"/>
    </row>
    <row r="1958" ht="12.75">
      <c r="I1958" s="30"/>
    </row>
    <row r="1959" ht="12.75">
      <c r="I1959" s="30"/>
    </row>
    <row r="1960" ht="12.75">
      <c r="I1960" s="30"/>
    </row>
    <row r="1961" ht="12.75">
      <c r="I1961" s="30"/>
    </row>
    <row r="1962" ht="12.75">
      <c r="I1962" s="30"/>
    </row>
    <row r="1963" ht="12.75">
      <c r="I1963" s="30"/>
    </row>
    <row r="1964" ht="12.75">
      <c r="I1964" s="30"/>
    </row>
    <row r="1965" ht="12.75">
      <c r="I1965" s="30"/>
    </row>
    <row r="1966" ht="12.75">
      <c r="I1966" s="30"/>
    </row>
    <row r="1967" ht="12.75">
      <c r="I1967" s="30"/>
    </row>
    <row r="1968" ht="12.75">
      <c r="I1968" s="30"/>
    </row>
    <row r="1969" ht="12.75">
      <c r="I1969" s="30"/>
    </row>
    <row r="1970" ht="12.75">
      <c r="I1970" s="30"/>
    </row>
    <row r="1971" ht="12.75">
      <c r="I1971" s="30"/>
    </row>
    <row r="1972" ht="12.75">
      <c r="I1972" s="30"/>
    </row>
    <row r="1973" ht="12.75">
      <c r="I1973" s="30"/>
    </row>
    <row r="1974" ht="12.75">
      <c r="I1974" s="30"/>
    </row>
    <row r="1975" ht="12.75">
      <c r="I1975" s="30"/>
    </row>
    <row r="1976" ht="12.75">
      <c r="I1976" s="30"/>
    </row>
    <row r="1977" ht="12.75">
      <c r="I1977" s="30"/>
    </row>
    <row r="1978" ht="12.75">
      <c r="I1978" s="30"/>
    </row>
    <row r="1979" ht="12.75">
      <c r="I1979" s="30"/>
    </row>
    <row r="1980" ht="12.75">
      <c r="I1980" s="30"/>
    </row>
    <row r="1981" ht="12.75">
      <c r="I1981" s="30"/>
    </row>
    <row r="1982" ht="12.75">
      <c r="I1982" s="30"/>
    </row>
    <row r="1983" ht="12.75">
      <c r="I1983" s="30"/>
    </row>
    <row r="1984" ht="12.75">
      <c r="I1984" s="30"/>
    </row>
    <row r="1985" ht="12.75">
      <c r="I1985" s="30"/>
    </row>
    <row r="1986" ht="12.75">
      <c r="I1986" s="30"/>
    </row>
    <row r="1987" ht="12.75">
      <c r="I1987" s="30"/>
    </row>
    <row r="1988" ht="12.75">
      <c r="I1988" s="30"/>
    </row>
    <row r="1989" ht="12.75">
      <c r="I1989" s="30"/>
    </row>
    <row r="1990" ht="12.75">
      <c r="I1990" s="30"/>
    </row>
    <row r="1991" ht="12.75">
      <c r="I1991" s="30"/>
    </row>
    <row r="1992" ht="12.75">
      <c r="I1992" s="30"/>
    </row>
    <row r="1993" ht="12.75">
      <c r="I1993" s="30"/>
    </row>
    <row r="1994" ht="12.75">
      <c r="I1994" s="30"/>
    </row>
    <row r="1995" ht="12.75">
      <c r="I1995" s="30"/>
    </row>
    <row r="1996" ht="12.75">
      <c r="I1996" s="30"/>
    </row>
    <row r="1997" ht="12.75">
      <c r="I1997" s="30"/>
    </row>
    <row r="1998" ht="12.75">
      <c r="I1998" s="30"/>
    </row>
    <row r="1999" ht="12.75">
      <c r="I1999" s="30"/>
    </row>
    <row r="2000" ht="12.75">
      <c r="I2000" s="30"/>
    </row>
    <row r="2001" ht="12.75">
      <c r="I2001" s="30"/>
    </row>
    <row r="2002" ht="12.75">
      <c r="I2002" s="30"/>
    </row>
    <row r="2003" ht="12.75">
      <c r="I2003" s="30"/>
    </row>
    <row r="2004" ht="12.75">
      <c r="I2004" s="30"/>
    </row>
    <row r="2005" ht="12.75">
      <c r="I2005" s="30"/>
    </row>
    <row r="2006" ht="12.75">
      <c r="I2006" s="30"/>
    </row>
    <row r="2007" ht="12.75">
      <c r="I2007" s="30"/>
    </row>
    <row r="2008" ht="12.75">
      <c r="I2008" s="30"/>
    </row>
    <row r="2009" ht="12.75">
      <c r="I2009" s="30"/>
    </row>
    <row r="2010" ht="12.75">
      <c r="I2010" s="30"/>
    </row>
    <row r="2011" ht="12.75">
      <c r="I2011" s="30"/>
    </row>
    <row r="2012" ht="12.75">
      <c r="I2012" s="30"/>
    </row>
    <row r="2013" ht="12.75">
      <c r="I2013" s="30"/>
    </row>
    <row r="2014" ht="12.75">
      <c r="I2014" s="30"/>
    </row>
    <row r="2015" ht="12.75">
      <c r="I2015" s="30"/>
    </row>
    <row r="2016" ht="12.75">
      <c r="I2016" s="30"/>
    </row>
    <row r="2017" ht="12.75">
      <c r="I2017" s="30"/>
    </row>
    <row r="2018" ht="12.75">
      <c r="I2018" s="30"/>
    </row>
    <row r="2019" ht="12.75">
      <c r="I2019" s="30"/>
    </row>
    <row r="2020" ht="12.75">
      <c r="I2020" s="30"/>
    </row>
    <row r="2021" ht="12.75">
      <c r="I2021" s="30"/>
    </row>
    <row r="2022" ht="12.75">
      <c r="I2022" s="30"/>
    </row>
    <row r="2023" ht="12.75">
      <c r="I2023" s="30"/>
    </row>
    <row r="2024" ht="12.75">
      <c r="I2024" s="30"/>
    </row>
    <row r="2025" ht="12.75">
      <c r="I2025" s="30"/>
    </row>
    <row r="2026" ht="12.75">
      <c r="I2026" s="30"/>
    </row>
    <row r="2027" ht="12.75">
      <c r="I2027" s="30"/>
    </row>
    <row r="2028" ht="12.75">
      <c r="I2028" s="30"/>
    </row>
    <row r="2029" ht="12.75">
      <c r="I2029" s="30"/>
    </row>
    <row r="2030" ht="12.75">
      <c r="I2030" s="30"/>
    </row>
    <row r="2031" ht="12.75">
      <c r="I2031" s="30"/>
    </row>
    <row r="2032" ht="12.75">
      <c r="I2032" s="30"/>
    </row>
    <row r="2033" ht="12.75">
      <c r="I2033" s="30"/>
    </row>
    <row r="2034" ht="12.75">
      <c r="I2034" s="30"/>
    </row>
    <row r="2035" ht="12.75">
      <c r="I2035" s="30"/>
    </row>
    <row r="2036" ht="12.75">
      <c r="I2036" s="30"/>
    </row>
    <row r="2037" ht="12.75">
      <c r="I2037" s="30"/>
    </row>
    <row r="2038" ht="12.75">
      <c r="I2038" s="30"/>
    </row>
    <row r="2039" ht="12.75">
      <c r="I2039" s="30"/>
    </row>
    <row r="2040" ht="12.75">
      <c r="I2040" s="30"/>
    </row>
    <row r="2041" ht="12.75">
      <c r="I2041" s="30"/>
    </row>
    <row r="2042" ht="12.75">
      <c r="I2042" s="30"/>
    </row>
    <row r="2043" ht="12.75">
      <c r="I2043" s="30"/>
    </row>
    <row r="2044" ht="12.75">
      <c r="I2044" s="30"/>
    </row>
    <row r="2045" ht="12.75">
      <c r="I2045" s="30"/>
    </row>
    <row r="2046" ht="12.75">
      <c r="I2046" s="30"/>
    </row>
    <row r="2047" ht="12.75">
      <c r="I2047" s="30"/>
    </row>
    <row r="2048" ht="12.75">
      <c r="I2048" s="30"/>
    </row>
    <row r="2049" ht="12.75">
      <c r="I2049" s="30"/>
    </row>
    <row r="2050" ht="12.75">
      <c r="I2050" s="30"/>
    </row>
    <row r="2051" ht="12.75">
      <c r="I2051" s="30"/>
    </row>
    <row r="2052" ht="12.75">
      <c r="I2052" s="30"/>
    </row>
    <row r="2053" ht="12.75">
      <c r="I2053" s="30"/>
    </row>
    <row r="2054" ht="12.75">
      <c r="I2054" s="30"/>
    </row>
    <row r="2055" ht="12.75">
      <c r="I2055" s="30"/>
    </row>
    <row r="2056" ht="12.75">
      <c r="I2056" s="30"/>
    </row>
    <row r="2057" ht="12.75">
      <c r="I2057" s="30"/>
    </row>
    <row r="2058" ht="12.75">
      <c r="I2058" s="30"/>
    </row>
    <row r="2059" ht="12.75">
      <c r="I2059" s="30"/>
    </row>
    <row r="2060" ht="12.75">
      <c r="I2060" s="30"/>
    </row>
    <row r="2061" ht="12.75">
      <c r="I2061" s="30"/>
    </row>
    <row r="2062" ht="12.75">
      <c r="I2062" s="30"/>
    </row>
    <row r="2063" ht="12.75">
      <c r="I2063" s="30"/>
    </row>
    <row r="2064" ht="12.75">
      <c r="I2064" s="30"/>
    </row>
    <row r="2065" ht="12.75">
      <c r="I2065" s="30"/>
    </row>
    <row r="2066" ht="12.75">
      <c r="I2066" s="30"/>
    </row>
    <row r="2067" ht="12.75">
      <c r="I2067" s="30"/>
    </row>
    <row r="2068" ht="12.75">
      <c r="I2068" s="30"/>
    </row>
    <row r="2069" ht="12.75">
      <c r="I2069" s="30"/>
    </row>
    <row r="2070" ht="12.75">
      <c r="I2070" s="30"/>
    </row>
    <row r="2071" ht="12.75">
      <c r="I2071" s="30"/>
    </row>
    <row r="2072" ht="12.75">
      <c r="I2072" s="30"/>
    </row>
    <row r="2073" ht="12.75">
      <c r="I2073" s="30"/>
    </row>
    <row r="2074" ht="12.75">
      <c r="I2074" s="30"/>
    </row>
    <row r="2075" ht="12.75">
      <c r="I2075" s="30"/>
    </row>
    <row r="2076" ht="12.75">
      <c r="I2076" s="30"/>
    </row>
    <row r="2077" ht="12.75">
      <c r="I2077" s="30"/>
    </row>
    <row r="2078" ht="12.75">
      <c r="I2078" s="30"/>
    </row>
    <row r="2079" ht="12.75">
      <c r="I2079" s="30"/>
    </row>
    <row r="2080" ht="12.75">
      <c r="I2080" s="30"/>
    </row>
    <row r="2081" ht="12.75">
      <c r="I2081" s="30"/>
    </row>
    <row r="2082" ht="12.75">
      <c r="I2082" s="30"/>
    </row>
    <row r="2083" ht="12.75">
      <c r="I2083" s="30"/>
    </row>
    <row r="2084" ht="12.75">
      <c r="I2084" s="30"/>
    </row>
    <row r="2085" ht="12.75">
      <c r="I2085" s="30"/>
    </row>
    <row r="2086" ht="12.75">
      <c r="I2086" s="30"/>
    </row>
    <row r="2087" ht="12.75">
      <c r="I2087" s="30"/>
    </row>
    <row r="2088" ht="12.75">
      <c r="I2088" s="30"/>
    </row>
    <row r="2089" ht="12.75">
      <c r="I2089" s="30"/>
    </row>
    <row r="2090" ht="12.75">
      <c r="I2090" s="30"/>
    </row>
    <row r="2091" ht="12.75">
      <c r="I2091" s="30"/>
    </row>
    <row r="2092" ht="12.75">
      <c r="I2092" s="30"/>
    </row>
    <row r="2093" ht="12.75">
      <c r="I2093" s="30"/>
    </row>
    <row r="2094" ht="12.75">
      <c r="I2094" s="30"/>
    </row>
    <row r="2095" ht="12.75">
      <c r="I2095" s="30"/>
    </row>
    <row r="2096" ht="12.75">
      <c r="I2096" s="30"/>
    </row>
    <row r="2097" ht="12.75">
      <c r="I2097" s="30"/>
    </row>
    <row r="2098" ht="12.75">
      <c r="I2098" s="30"/>
    </row>
    <row r="2099" ht="12.75">
      <c r="I2099" s="30"/>
    </row>
    <row r="2100" ht="12.75">
      <c r="I2100" s="30"/>
    </row>
    <row r="2101" ht="12.75">
      <c r="I2101" s="30"/>
    </row>
    <row r="2102" ht="12.75">
      <c r="I2102" s="30"/>
    </row>
    <row r="2103" ht="12.75">
      <c r="I2103" s="30"/>
    </row>
    <row r="2104" ht="12.75">
      <c r="I2104" s="30"/>
    </row>
    <row r="2105" ht="12.75">
      <c r="I2105" s="30"/>
    </row>
    <row r="2106" ht="12.75">
      <c r="I2106" s="30"/>
    </row>
    <row r="2107" ht="12.75">
      <c r="I2107" s="30"/>
    </row>
    <row r="2108" ht="12.75">
      <c r="I2108" s="30"/>
    </row>
    <row r="2109" ht="12.75">
      <c r="I2109" s="30"/>
    </row>
    <row r="2110" ht="12.75">
      <c r="I2110" s="30"/>
    </row>
    <row r="2111" ht="12.75">
      <c r="I2111" s="30"/>
    </row>
    <row r="2112" ht="12.75">
      <c r="I2112" s="30"/>
    </row>
    <row r="2113" ht="12.75">
      <c r="I2113" s="30"/>
    </row>
    <row r="2114" ht="12.75">
      <c r="I2114" s="30"/>
    </row>
    <row r="2115" ht="12.75">
      <c r="I2115" s="30"/>
    </row>
    <row r="2116" ht="12.75">
      <c r="I2116" s="30"/>
    </row>
    <row r="2117" ht="12.75">
      <c r="I2117" s="30"/>
    </row>
    <row r="2118" ht="12.75">
      <c r="I2118" s="30"/>
    </row>
    <row r="2119" ht="12.75">
      <c r="I2119" s="30"/>
    </row>
    <row r="2120" ht="12.75">
      <c r="I2120" s="30"/>
    </row>
    <row r="2121" ht="12.75">
      <c r="I2121" s="30"/>
    </row>
    <row r="2122" ht="12.75">
      <c r="I2122" s="30"/>
    </row>
    <row r="2123" ht="12.75">
      <c r="I2123" s="30"/>
    </row>
    <row r="2124" ht="12.75">
      <c r="I2124" s="30"/>
    </row>
    <row r="2125" ht="12.75">
      <c r="I2125" s="30"/>
    </row>
    <row r="2126" ht="12.75">
      <c r="I2126" s="30"/>
    </row>
    <row r="2127" ht="12.75">
      <c r="I2127" s="30"/>
    </row>
    <row r="2128" ht="12.75">
      <c r="I2128" s="30"/>
    </row>
    <row r="2129" ht="12.75">
      <c r="I2129" s="30"/>
    </row>
    <row r="2130" ht="12.75">
      <c r="I2130" s="30"/>
    </row>
    <row r="2131" ht="12.75">
      <c r="I2131" s="30"/>
    </row>
    <row r="2132" ht="12.75">
      <c r="I2132" s="30"/>
    </row>
    <row r="2133" ht="12.75">
      <c r="I2133" s="30"/>
    </row>
    <row r="2134" ht="12.75">
      <c r="I2134" s="30"/>
    </row>
    <row r="2135" ht="12.75">
      <c r="I2135" s="30"/>
    </row>
    <row r="2136" ht="12.75">
      <c r="I2136" s="30"/>
    </row>
    <row r="2137" ht="12.75">
      <c r="I2137" s="30"/>
    </row>
    <row r="2138" ht="12.75">
      <c r="I2138" s="30"/>
    </row>
    <row r="2139" ht="12.75">
      <c r="I2139" s="30"/>
    </row>
    <row r="2140" ht="12.75">
      <c r="I2140" s="30"/>
    </row>
    <row r="2141" ht="12.75">
      <c r="I2141" s="30"/>
    </row>
    <row r="2142" ht="12.75">
      <c r="I2142" s="30"/>
    </row>
    <row r="2143" ht="12.75">
      <c r="I2143" s="30"/>
    </row>
    <row r="2144" ht="12.75">
      <c r="I2144" s="30"/>
    </row>
    <row r="2145" ht="12.75">
      <c r="I2145" s="30"/>
    </row>
    <row r="2146" ht="12.75">
      <c r="I2146" s="30"/>
    </row>
    <row r="2147" ht="12.75">
      <c r="I2147" s="30"/>
    </row>
    <row r="2148" ht="12.75">
      <c r="I2148" s="30"/>
    </row>
    <row r="2149" ht="12.75">
      <c r="I2149" s="30"/>
    </row>
    <row r="2150" ht="12.75">
      <c r="I2150" s="30"/>
    </row>
    <row r="2151" ht="12.75">
      <c r="I2151" s="30"/>
    </row>
    <row r="2152" ht="12.75">
      <c r="I2152" s="30"/>
    </row>
    <row r="2153" ht="12.75">
      <c r="I2153" s="30"/>
    </row>
    <row r="2154" ht="12.75">
      <c r="I2154" s="30"/>
    </row>
    <row r="2155" ht="12.75">
      <c r="I2155" s="30"/>
    </row>
    <row r="2156" ht="12.75">
      <c r="I2156" s="30"/>
    </row>
    <row r="2157" ht="12.75">
      <c r="I2157" s="30"/>
    </row>
    <row r="2158" ht="12.75">
      <c r="I2158" s="30"/>
    </row>
    <row r="2159" ht="12.75">
      <c r="I2159" s="30"/>
    </row>
    <row r="2160" ht="12.75">
      <c r="I2160" s="30"/>
    </row>
    <row r="2161" ht="12.75">
      <c r="I2161" s="30"/>
    </row>
    <row r="2162" ht="12.75">
      <c r="I2162" s="30"/>
    </row>
    <row r="2163" ht="12.75">
      <c r="I2163" s="30"/>
    </row>
    <row r="2164" ht="12.75">
      <c r="I2164" s="30"/>
    </row>
    <row r="2165" ht="12.75">
      <c r="I2165" s="30"/>
    </row>
    <row r="2166" ht="12.75">
      <c r="I2166" s="30"/>
    </row>
    <row r="2167" ht="12.75">
      <c r="I2167" s="30"/>
    </row>
    <row r="2168" ht="12.75">
      <c r="I2168" s="30"/>
    </row>
    <row r="2169" ht="12.75">
      <c r="I2169" s="30"/>
    </row>
    <row r="2170" ht="12.75">
      <c r="I2170" s="30"/>
    </row>
    <row r="2171" ht="12.75">
      <c r="I2171" s="30"/>
    </row>
    <row r="2172" ht="12.75">
      <c r="I2172" s="30"/>
    </row>
    <row r="2173" ht="12.75">
      <c r="I2173" s="30"/>
    </row>
    <row r="2174" ht="12.75">
      <c r="I2174" s="30"/>
    </row>
    <row r="2175" ht="12.75">
      <c r="I2175" s="30"/>
    </row>
    <row r="2176" ht="12.75">
      <c r="I2176" s="30"/>
    </row>
    <row r="2177" ht="12.75">
      <c r="I2177" s="30"/>
    </row>
    <row r="2178" ht="12.75">
      <c r="I2178" s="30"/>
    </row>
    <row r="2179" ht="12.75">
      <c r="I2179" s="30"/>
    </row>
    <row r="2180" ht="12.75">
      <c r="I2180" s="30"/>
    </row>
    <row r="2181" ht="12.75">
      <c r="I2181" s="30"/>
    </row>
    <row r="2182" ht="12.75">
      <c r="I2182" s="30"/>
    </row>
    <row r="2183" ht="12.75">
      <c r="I2183" s="30"/>
    </row>
    <row r="2184" ht="12.75">
      <c r="I2184" s="30"/>
    </row>
    <row r="2185" ht="12.75">
      <c r="I2185" s="30"/>
    </row>
    <row r="2186" ht="12.75">
      <c r="I2186" s="30"/>
    </row>
    <row r="2187" ht="12.75">
      <c r="I2187" s="30"/>
    </row>
    <row r="2188" ht="12.75">
      <c r="I2188" s="30"/>
    </row>
    <row r="2189" ht="12.75">
      <c r="I2189" s="30"/>
    </row>
    <row r="2190" ht="12.75">
      <c r="I2190" s="30"/>
    </row>
    <row r="2191" ht="12.75">
      <c r="I2191" s="30"/>
    </row>
    <row r="2192" ht="12.75">
      <c r="I2192" s="30"/>
    </row>
    <row r="2193" ht="12.75">
      <c r="I2193" s="30"/>
    </row>
    <row r="2194" ht="12.75">
      <c r="I2194" s="30"/>
    </row>
    <row r="2195" ht="12.75">
      <c r="I2195" s="30"/>
    </row>
    <row r="2196" ht="12.75">
      <c r="I2196" s="30"/>
    </row>
    <row r="2197" ht="12.75">
      <c r="I2197" s="30"/>
    </row>
    <row r="2198" ht="12.75">
      <c r="I2198" s="30"/>
    </row>
    <row r="2199" ht="12.75">
      <c r="I2199" s="30"/>
    </row>
    <row r="2200" ht="12.75">
      <c r="I2200" s="30"/>
    </row>
    <row r="2201" ht="12.75">
      <c r="I2201" s="30"/>
    </row>
    <row r="2202" ht="12.75">
      <c r="I2202" s="30"/>
    </row>
    <row r="2203" ht="12.75">
      <c r="I2203" s="30"/>
    </row>
    <row r="2204" ht="12.75">
      <c r="I2204" s="30"/>
    </row>
    <row r="2205" ht="12.75">
      <c r="I2205" s="30"/>
    </row>
    <row r="2206" ht="12.75">
      <c r="I2206" s="30"/>
    </row>
    <row r="2207" ht="12.75">
      <c r="I2207" s="30"/>
    </row>
    <row r="2208" ht="12.75">
      <c r="I2208" s="30"/>
    </row>
    <row r="2209" ht="12.75">
      <c r="I2209" s="30"/>
    </row>
    <row r="2210" ht="12.75">
      <c r="I2210" s="30"/>
    </row>
    <row r="2211" ht="12.75">
      <c r="I2211" s="30"/>
    </row>
    <row r="2212" ht="12.75">
      <c r="I2212" s="30"/>
    </row>
    <row r="2213" ht="12.75">
      <c r="I2213" s="30"/>
    </row>
    <row r="2214" ht="12.75">
      <c r="I2214" s="30"/>
    </row>
    <row r="2215" ht="12.75">
      <c r="I2215" s="30"/>
    </row>
    <row r="2216" ht="12.75">
      <c r="I2216" s="30"/>
    </row>
    <row r="2217" ht="12.75">
      <c r="I2217" s="30"/>
    </row>
    <row r="2218" ht="12.75">
      <c r="I2218" s="30"/>
    </row>
    <row r="2219" ht="12.75">
      <c r="I2219" s="30"/>
    </row>
    <row r="2220" ht="12.75">
      <c r="I2220" s="30"/>
    </row>
    <row r="2221" ht="12.75">
      <c r="I2221" s="30"/>
    </row>
    <row r="2222" ht="12.75">
      <c r="I2222" s="30"/>
    </row>
    <row r="2223" ht="12.75">
      <c r="I2223" s="30"/>
    </row>
    <row r="2224" ht="12.75">
      <c r="I2224" s="30"/>
    </row>
    <row r="2225" ht="12.75">
      <c r="I2225" s="30"/>
    </row>
    <row r="2226" ht="12.75">
      <c r="I2226" s="30"/>
    </row>
    <row r="2227" ht="12.75">
      <c r="I2227" s="30"/>
    </row>
    <row r="2228" ht="12.75">
      <c r="I2228" s="30"/>
    </row>
    <row r="2229" ht="12.75">
      <c r="I2229" s="30"/>
    </row>
    <row r="2230" ht="12.75">
      <c r="I2230" s="30"/>
    </row>
    <row r="2231" ht="12.75">
      <c r="I2231" s="30"/>
    </row>
    <row r="2232" ht="12.75">
      <c r="I2232" s="30"/>
    </row>
    <row r="2233" ht="12.75">
      <c r="I2233" s="30"/>
    </row>
    <row r="2234" ht="12.75">
      <c r="I2234" s="30"/>
    </row>
    <row r="2235" ht="12.75">
      <c r="I2235" s="30"/>
    </row>
    <row r="2236" ht="12.75">
      <c r="I2236" s="30"/>
    </row>
    <row r="2237" ht="12.75">
      <c r="I2237" s="30"/>
    </row>
    <row r="2238" ht="12.75">
      <c r="I2238" s="30"/>
    </row>
    <row r="2239" ht="12.75">
      <c r="I2239" s="30"/>
    </row>
    <row r="2240" ht="12.75">
      <c r="I2240" s="30"/>
    </row>
    <row r="2241" ht="12.75">
      <c r="I2241" s="30"/>
    </row>
    <row r="2242" ht="12.75">
      <c r="I2242" s="30"/>
    </row>
    <row r="2243" ht="12.75">
      <c r="I2243" s="30"/>
    </row>
    <row r="2244" ht="12.75">
      <c r="I2244" s="30"/>
    </row>
    <row r="2245" ht="12.75">
      <c r="I2245" s="30"/>
    </row>
    <row r="2246" ht="12.75">
      <c r="I2246" s="30"/>
    </row>
    <row r="2247" ht="12.75">
      <c r="I2247" s="30"/>
    </row>
    <row r="2248" ht="12.75">
      <c r="I2248" s="30"/>
    </row>
    <row r="2249" ht="12.75">
      <c r="I2249" s="30"/>
    </row>
    <row r="2250" ht="12.75">
      <c r="I2250" s="30"/>
    </row>
    <row r="2251" ht="12.75">
      <c r="I2251" s="30"/>
    </row>
    <row r="2252" ht="12.75">
      <c r="I2252" s="30"/>
    </row>
    <row r="2253" ht="12.75">
      <c r="I2253" s="30"/>
    </row>
    <row r="2254" ht="12.75">
      <c r="I2254" s="30"/>
    </row>
    <row r="2255" ht="12.75">
      <c r="I2255" s="30"/>
    </row>
    <row r="2256" ht="12.75">
      <c r="I2256" s="30"/>
    </row>
    <row r="2257" ht="12.75">
      <c r="I2257" s="30"/>
    </row>
    <row r="2258" ht="12.75">
      <c r="I2258" s="30"/>
    </row>
    <row r="2259" ht="12.75">
      <c r="I2259" s="30"/>
    </row>
    <row r="2260" ht="12.75">
      <c r="I2260" s="30"/>
    </row>
    <row r="2261" ht="12.75">
      <c r="I2261" s="30"/>
    </row>
    <row r="2262" ht="12.75">
      <c r="I2262" s="30"/>
    </row>
    <row r="2263" ht="12.75">
      <c r="I2263" s="30"/>
    </row>
    <row r="2264" ht="12.75">
      <c r="I2264" s="30"/>
    </row>
    <row r="2265" ht="12.75">
      <c r="I2265" s="30"/>
    </row>
    <row r="2266" ht="12.75">
      <c r="I2266" s="30"/>
    </row>
    <row r="2267" ht="12.75">
      <c r="I2267" s="30"/>
    </row>
    <row r="2268" ht="12.75">
      <c r="I2268" s="30"/>
    </row>
    <row r="2269" ht="12.75">
      <c r="I2269" s="30"/>
    </row>
    <row r="2270" ht="12.75">
      <c r="I2270" s="30"/>
    </row>
    <row r="2271" ht="12.75">
      <c r="I2271" s="30"/>
    </row>
    <row r="2272" ht="12.75">
      <c r="I2272" s="30"/>
    </row>
    <row r="2273" ht="12.75">
      <c r="I2273" s="30"/>
    </row>
    <row r="2274" ht="12.75">
      <c r="I2274" s="30"/>
    </row>
    <row r="2275" ht="12.75">
      <c r="I2275" s="30"/>
    </row>
    <row r="2276" ht="12.75">
      <c r="I2276" s="30"/>
    </row>
    <row r="2277" ht="12.75">
      <c r="I2277" s="30"/>
    </row>
    <row r="2278" ht="12.75">
      <c r="I2278" s="30"/>
    </row>
    <row r="2279" ht="12.75">
      <c r="I2279" s="30"/>
    </row>
    <row r="2280" ht="12.75">
      <c r="I2280" s="30"/>
    </row>
    <row r="2281" ht="12.75">
      <c r="I2281" s="30"/>
    </row>
    <row r="2282" ht="12.75">
      <c r="I2282" s="30"/>
    </row>
    <row r="2283" ht="12.75">
      <c r="I2283" s="30"/>
    </row>
    <row r="2284" ht="12.75">
      <c r="I2284" s="30"/>
    </row>
    <row r="2285" ht="12.75">
      <c r="I2285" s="30"/>
    </row>
    <row r="2286" ht="12.75">
      <c r="I2286" s="30"/>
    </row>
    <row r="2287" ht="12.75">
      <c r="I2287" s="30"/>
    </row>
    <row r="2288" ht="12.75">
      <c r="I2288" s="30"/>
    </row>
    <row r="2289" ht="12.75">
      <c r="I2289" s="30"/>
    </row>
    <row r="2290" ht="12.75">
      <c r="I2290" s="30"/>
    </row>
    <row r="2291" ht="12.75">
      <c r="I2291" s="30"/>
    </row>
    <row r="2292" ht="12.75">
      <c r="I2292" s="30"/>
    </row>
    <row r="2293" ht="12.75">
      <c r="I2293" s="30"/>
    </row>
    <row r="2294" ht="12.75">
      <c r="I2294" s="30"/>
    </row>
    <row r="2295" ht="12.75">
      <c r="I2295" s="30"/>
    </row>
    <row r="2296" ht="12.75">
      <c r="I2296" s="30"/>
    </row>
    <row r="2297" ht="12.75">
      <c r="I2297" s="30"/>
    </row>
    <row r="2298" ht="12.75">
      <c r="I2298" s="30"/>
    </row>
    <row r="2299" ht="12.75">
      <c r="I2299" s="30"/>
    </row>
    <row r="2300" ht="12.75">
      <c r="I2300" s="30"/>
    </row>
    <row r="2301" ht="12.75">
      <c r="I2301" s="30"/>
    </row>
    <row r="2302" ht="12.75">
      <c r="I2302" s="30"/>
    </row>
    <row r="2303" ht="12.75">
      <c r="I2303" s="30"/>
    </row>
    <row r="2304" ht="12.75">
      <c r="I2304" s="30"/>
    </row>
    <row r="2305" ht="12.75">
      <c r="I2305" s="30"/>
    </row>
    <row r="2306" ht="12.75">
      <c r="I2306" s="30"/>
    </row>
    <row r="2307" ht="12.75">
      <c r="I2307" s="30"/>
    </row>
    <row r="2308" ht="12.75">
      <c r="I2308" s="30"/>
    </row>
    <row r="2309" ht="12.75">
      <c r="I2309" s="30"/>
    </row>
    <row r="2310" ht="12.75">
      <c r="I2310" s="30"/>
    </row>
    <row r="2311" ht="12.75">
      <c r="I2311" s="30"/>
    </row>
    <row r="2312" ht="12.75">
      <c r="I2312" s="30"/>
    </row>
    <row r="2313" ht="12.75">
      <c r="I2313" s="30"/>
    </row>
    <row r="2314" ht="12.75">
      <c r="I2314" s="30"/>
    </row>
    <row r="2315" ht="12.75">
      <c r="I2315" s="30"/>
    </row>
    <row r="2316" ht="12.75">
      <c r="I2316" s="30"/>
    </row>
    <row r="2317" ht="12.75">
      <c r="I2317" s="30"/>
    </row>
    <row r="2318" ht="12.75">
      <c r="I2318" s="30"/>
    </row>
    <row r="2319" ht="12.75">
      <c r="I2319" s="30"/>
    </row>
    <row r="2320" ht="12.75">
      <c r="I2320" s="30"/>
    </row>
    <row r="2321" ht="12.75">
      <c r="I2321" s="30"/>
    </row>
    <row r="2322" ht="12.75">
      <c r="I2322" s="30"/>
    </row>
    <row r="2323" ht="12.75">
      <c r="I2323" s="30"/>
    </row>
    <row r="2324" ht="12.75">
      <c r="I2324" s="30"/>
    </row>
    <row r="2325" ht="12.75">
      <c r="I2325" s="30"/>
    </row>
    <row r="2326" ht="12.75">
      <c r="I2326" s="30"/>
    </row>
    <row r="2327" ht="12.75">
      <c r="I2327" s="30"/>
    </row>
    <row r="2328" ht="12.75">
      <c r="I2328" s="30"/>
    </row>
    <row r="2329" ht="12.75">
      <c r="I2329" s="30"/>
    </row>
    <row r="2330" ht="12.75">
      <c r="I2330" s="30"/>
    </row>
    <row r="2331" ht="12.75">
      <c r="I2331" s="30"/>
    </row>
    <row r="2332" ht="12.75">
      <c r="I2332" s="30"/>
    </row>
    <row r="2333" ht="12.75">
      <c r="I2333" s="30"/>
    </row>
    <row r="2334" ht="12.75">
      <c r="I2334" s="30"/>
    </row>
    <row r="2335" ht="12.75">
      <c r="I2335" s="30"/>
    </row>
    <row r="2336" ht="12.75">
      <c r="I2336" s="30"/>
    </row>
    <row r="2337" ht="12.75">
      <c r="I2337" s="30"/>
    </row>
    <row r="2338" ht="12.75">
      <c r="I2338" s="30"/>
    </row>
    <row r="2339" ht="12.75">
      <c r="I2339" s="30"/>
    </row>
    <row r="2340" ht="12.75">
      <c r="I2340" s="30"/>
    </row>
    <row r="2341" ht="12.75">
      <c r="I2341" s="30"/>
    </row>
    <row r="2342" ht="12.75">
      <c r="I2342" s="30"/>
    </row>
    <row r="2343" ht="12.75">
      <c r="I2343" s="30"/>
    </row>
    <row r="2344" ht="12.75">
      <c r="I2344" s="30"/>
    </row>
    <row r="2345" ht="12.75">
      <c r="I2345" s="30"/>
    </row>
    <row r="2346" ht="12.75">
      <c r="I2346" s="30"/>
    </row>
    <row r="2347" ht="12.75">
      <c r="I2347" s="30"/>
    </row>
    <row r="2348" ht="12.75">
      <c r="I2348" s="30"/>
    </row>
    <row r="2349" ht="12.75">
      <c r="I2349" s="30"/>
    </row>
    <row r="2350" ht="12.75">
      <c r="I2350" s="30"/>
    </row>
    <row r="2351" ht="12.75">
      <c r="I2351" s="30"/>
    </row>
    <row r="2352" ht="12.75">
      <c r="I2352" s="30"/>
    </row>
    <row r="2353" ht="12.75">
      <c r="I2353" s="30"/>
    </row>
    <row r="2354" ht="12.75">
      <c r="I2354" s="30"/>
    </row>
    <row r="2355" ht="12.75">
      <c r="I2355" s="30"/>
    </row>
    <row r="2356" ht="12.75">
      <c r="I2356" s="30"/>
    </row>
    <row r="2357" ht="12.75">
      <c r="I2357" s="30"/>
    </row>
    <row r="2358" ht="12.75">
      <c r="I2358" s="30"/>
    </row>
    <row r="2359" ht="12.75">
      <c r="I2359" s="30"/>
    </row>
    <row r="2360" ht="12.75">
      <c r="I2360" s="30"/>
    </row>
    <row r="2361" ht="12.75">
      <c r="I2361" s="30"/>
    </row>
    <row r="2362" ht="12.75">
      <c r="I2362" s="30"/>
    </row>
    <row r="2363" ht="12.75">
      <c r="I2363" s="30"/>
    </row>
    <row r="2364" ht="12.75">
      <c r="I2364" s="30"/>
    </row>
    <row r="2365" ht="12.75">
      <c r="I2365" s="30"/>
    </row>
    <row r="2366" ht="12.75">
      <c r="I2366" s="30"/>
    </row>
    <row r="2367" ht="12.75">
      <c r="I2367" s="30"/>
    </row>
    <row r="2368" ht="12.75">
      <c r="I2368" s="30"/>
    </row>
    <row r="2369" ht="12.75">
      <c r="I2369" s="30"/>
    </row>
    <row r="2370" ht="12.75">
      <c r="I2370" s="30"/>
    </row>
    <row r="2371" ht="12.75">
      <c r="I2371" s="30"/>
    </row>
    <row r="2372" ht="12.75">
      <c r="I2372" s="30"/>
    </row>
    <row r="2373" ht="12.75">
      <c r="I2373" s="30"/>
    </row>
    <row r="2374" ht="12.75">
      <c r="I2374" s="30"/>
    </row>
    <row r="2375" ht="12.75">
      <c r="I2375" s="30"/>
    </row>
    <row r="2376" ht="12.75">
      <c r="I2376" s="30"/>
    </row>
    <row r="2377" ht="12.75">
      <c r="I2377" s="30"/>
    </row>
    <row r="2378" ht="12.75">
      <c r="I2378" s="30"/>
    </row>
    <row r="2379" ht="12.75">
      <c r="I2379" s="30"/>
    </row>
    <row r="2380" ht="12.75">
      <c r="I2380" s="30"/>
    </row>
    <row r="2381" ht="12.75">
      <c r="I2381" s="30"/>
    </row>
    <row r="2382" ht="12.75">
      <c r="I2382" s="30"/>
    </row>
    <row r="2383" ht="12.75">
      <c r="I2383" s="30"/>
    </row>
    <row r="2384" ht="12.75">
      <c r="I2384" s="30"/>
    </row>
    <row r="2385" ht="12.75">
      <c r="I2385" s="30"/>
    </row>
    <row r="2386" ht="12.75">
      <c r="I2386" s="30"/>
    </row>
    <row r="2387" ht="12.75">
      <c r="I2387" s="30"/>
    </row>
    <row r="2388" ht="12.75">
      <c r="I2388" s="30"/>
    </row>
    <row r="2389" ht="12.75">
      <c r="I2389" s="30"/>
    </row>
    <row r="2390" ht="12.75">
      <c r="I2390" s="30"/>
    </row>
    <row r="2391" ht="12.75">
      <c r="I2391" s="30"/>
    </row>
    <row r="2392" ht="12.75">
      <c r="I2392" s="30"/>
    </row>
    <row r="2393" ht="12.75">
      <c r="I2393" s="30"/>
    </row>
    <row r="2394" ht="12.75">
      <c r="I2394" s="30"/>
    </row>
    <row r="2395" ht="12.75">
      <c r="I2395" s="30"/>
    </row>
    <row r="2396" ht="12.75">
      <c r="I2396" s="30"/>
    </row>
    <row r="2397" ht="12.75">
      <c r="I2397" s="30"/>
    </row>
    <row r="2398" ht="12.75">
      <c r="I2398" s="30"/>
    </row>
    <row r="2399" ht="12.75">
      <c r="I2399" s="30"/>
    </row>
    <row r="2400" ht="12.75">
      <c r="I2400" s="30"/>
    </row>
    <row r="2401" ht="12.75">
      <c r="I2401" s="30"/>
    </row>
    <row r="2402" ht="12.75">
      <c r="I2402" s="30"/>
    </row>
    <row r="2403" ht="12.75">
      <c r="I2403" s="30"/>
    </row>
    <row r="2404" ht="12.75">
      <c r="I2404" s="30"/>
    </row>
    <row r="2405" ht="12.75">
      <c r="I2405" s="30"/>
    </row>
    <row r="2406" ht="12.75">
      <c r="I2406" s="30"/>
    </row>
    <row r="2407" ht="12.75">
      <c r="I2407" s="30"/>
    </row>
    <row r="2408" ht="12.75">
      <c r="I2408" s="30"/>
    </row>
    <row r="2409" ht="12.75">
      <c r="I2409" s="30"/>
    </row>
    <row r="2410" ht="12.75">
      <c r="I2410" s="30"/>
    </row>
    <row r="2411" ht="12.75">
      <c r="I2411" s="30"/>
    </row>
    <row r="2412" ht="12.75">
      <c r="I2412" s="30"/>
    </row>
    <row r="2413" ht="12.75">
      <c r="I2413" s="30"/>
    </row>
    <row r="2414" ht="12.75">
      <c r="I2414" s="30"/>
    </row>
    <row r="2415" ht="12.75">
      <c r="I2415" s="30"/>
    </row>
    <row r="2416" ht="12.75">
      <c r="I2416" s="30"/>
    </row>
    <row r="2417" ht="12.75">
      <c r="I2417" s="30"/>
    </row>
    <row r="2418" ht="12.75">
      <c r="I2418" s="30"/>
    </row>
    <row r="2419" ht="12.75">
      <c r="I2419" s="30"/>
    </row>
    <row r="2420" ht="12.75">
      <c r="I2420" s="30"/>
    </row>
    <row r="2421" ht="12.75">
      <c r="I2421" s="30"/>
    </row>
    <row r="2422" ht="12.75">
      <c r="I2422" s="30"/>
    </row>
    <row r="2423" ht="12.75">
      <c r="I2423" s="30"/>
    </row>
    <row r="2424" ht="12.75">
      <c r="I2424" s="30"/>
    </row>
    <row r="2425" ht="12.75">
      <c r="I2425" s="30"/>
    </row>
    <row r="2426" ht="12.75">
      <c r="I2426" s="30"/>
    </row>
    <row r="2427" ht="12.75">
      <c r="I2427" s="30"/>
    </row>
    <row r="2428" ht="12.75">
      <c r="I2428" s="30"/>
    </row>
    <row r="2429" ht="12.75">
      <c r="I2429" s="30"/>
    </row>
    <row r="2430" ht="12.75">
      <c r="I2430" s="30"/>
    </row>
    <row r="2431" ht="12.75">
      <c r="I2431" s="30"/>
    </row>
    <row r="2432" ht="12.75">
      <c r="I2432" s="30"/>
    </row>
    <row r="2433" ht="12.75">
      <c r="I2433" s="30"/>
    </row>
    <row r="2434" ht="12.75">
      <c r="I2434" s="30"/>
    </row>
    <row r="2435" ht="12.75">
      <c r="I2435" s="30"/>
    </row>
    <row r="2436" ht="12.75">
      <c r="I2436" s="30"/>
    </row>
    <row r="2437" ht="12.75">
      <c r="I2437" s="30"/>
    </row>
    <row r="2438" ht="12.75">
      <c r="I2438" s="30"/>
    </row>
    <row r="2439" ht="12.75">
      <c r="I2439" s="30"/>
    </row>
    <row r="2440" ht="12.75">
      <c r="I2440" s="30"/>
    </row>
    <row r="2441" ht="12.75">
      <c r="I2441" s="30"/>
    </row>
    <row r="2442" ht="12.75">
      <c r="I2442" s="30"/>
    </row>
    <row r="2443" ht="12.75">
      <c r="I2443" s="30"/>
    </row>
    <row r="2444" ht="12.75">
      <c r="I2444" s="30"/>
    </row>
    <row r="2445" ht="12.75">
      <c r="I2445" s="30"/>
    </row>
    <row r="2446" ht="12.75">
      <c r="I2446" s="30"/>
    </row>
    <row r="2447" ht="12.75">
      <c r="I2447" s="30"/>
    </row>
    <row r="2448" ht="12.75">
      <c r="I2448" s="30"/>
    </row>
    <row r="2449" ht="12.75">
      <c r="I2449" s="30"/>
    </row>
    <row r="2450" ht="12.75">
      <c r="I2450" s="30"/>
    </row>
    <row r="2451" ht="12.75">
      <c r="I2451" s="30"/>
    </row>
    <row r="2452" ht="12.75">
      <c r="I2452" s="30"/>
    </row>
    <row r="2453" ht="12.75">
      <c r="I2453" s="30"/>
    </row>
    <row r="2454" ht="12.75">
      <c r="I2454" s="30"/>
    </row>
    <row r="2455" ht="12.75">
      <c r="I2455" s="30"/>
    </row>
    <row r="2456" ht="12.75">
      <c r="I2456" s="30"/>
    </row>
    <row r="2457" ht="12.75">
      <c r="I2457" s="30"/>
    </row>
    <row r="2458" ht="12.75">
      <c r="I2458" s="30"/>
    </row>
    <row r="2459" ht="12.75">
      <c r="I2459" s="30"/>
    </row>
    <row r="2460" ht="12.75">
      <c r="I2460" s="30"/>
    </row>
    <row r="2461" ht="12.75">
      <c r="I2461" s="30"/>
    </row>
    <row r="2462" ht="12.75">
      <c r="I2462" s="30"/>
    </row>
    <row r="2463" ht="12.75">
      <c r="I2463" s="30"/>
    </row>
    <row r="2464" ht="12.75">
      <c r="I2464" s="30"/>
    </row>
    <row r="2465" ht="12.75">
      <c r="I2465" s="30"/>
    </row>
    <row r="2466" ht="12.75">
      <c r="I2466" s="30"/>
    </row>
    <row r="2467" ht="12.75">
      <c r="I2467" s="30"/>
    </row>
    <row r="2468" ht="12.75">
      <c r="I2468" s="30"/>
    </row>
    <row r="2469" ht="12.75">
      <c r="I2469" s="30"/>
    </row>
    <row r="2470" ht="12.75">
      <c r="I2470" s="30"/>
    </row>
    <row r="2471" ht="12.75">
      <c r="I2471" s="30"/>
    </row>
    <row r="2472" ht="12.75">
      <c r="I2472" s="30"/>
    </row>
    <row r="2473" ht="12.75">
      <c r="I2473" s="30"/>
    </row>
    <row r="2474" ht="12.75">
      <c r="I2474" s="30"/>
    </row>
    <row r="2475" ht="12.75">
      <c r="I2475" s="30"/>
    </row>
    <row r="2476" ht="12.75">
      <c r="I2476" s="30"/>
    </row>
    <row r="2477" ht="12.75">
      <c r="I2477" s="30"/>
    </row>
    <row r="2478" ht="12.75">
      <c r="I2478" s="30"/>
    </row>
    <row r="2479" ht="12.75">
      <c r="I2479" s="30"/>
    </row>
    <row r="2480" ht="12.75">
      <c r="I2480" s="30"/>
    </row>
    <row r="2481" ht="12.75">
      <c r="I2481" s="30"/>
    </row>
    <row r="2482" ht="12.75">
      <c r="I2482" s="30"/>
    </row>
    <row r="2483" ht="12.75">
      <c r="I2483" s="30"/>
    </row>
    <row r="2484" ht="12.75">
      <c r="I2484" s="30"/>
    </row>
    <row r="2485" ht="12.75">
      <c r="I2485" s="30"/>
    </row>
    <row r="2486" ht="12.75">
      <c r="I2486" s="30"/>
    </row>
    <row r="2487" ht="12.75">
      <c r="I2487" s="30"/>
    </row>
    <row r="2488" ht="12.75">
      <c r="I2488" s="30"/>
    </row>
    <row r="2489" ht="12.75">
      <c r="I2489" s="30"/>
    </row>
    <row r="2490" ht="12.75">
      <c r="I2490" s="30"/>
    </row>
    <row r="2491" ht="12.75">
      <c r="I2491" s="30"/>
    </row>
    <row r="2492" ht="12.75">
      <c r="I2492" s="30"/>
    </row>
    <row r="2493" ht="12.75">
      <c r="I2493" s="30"/>
    </row>
    <row r="2494" ht="12.75">
      <c r="I2494" s="30"/>
    </row>
    <row r="2495" ht="12.75">
      <c r="I2495" s="30"/>
    </row>
    <row r="2496" ht="12.75">
      <c r="I2496" s="30"/>
    </row>
    <row r="2497" ht="12.75">
      <c r="I2497" s="30"/>
    </row>
    <row r="2498" ht="12.75">
      <c r="I2498" s="30"/>
    </row>
    <row r="2499" ht="12.75">
      <c r="I2499" s="30"/>
    </row>
    <row r="2500" ht="12.75">
      <c r="I2500" s="30"/>
    </row>
    <row r="2501" ht="12.75">
      <c r="I2501" s="30"/>
    </row>
    <row r="2502" ht="12.75">
      <c r="I2502" s="30"/>
    </row>
    <row r="2503" ht="12.75">
      <c r="I2503" s="30"/>
    </row>
    <row r="2504" ht="12.75">
      <c r="I2504" s="30"/>
    </row>
    <row r="2505" ht="12.75">
      <c r="I2505" s="30"/>
    </row>
    <row r="2506" ht="12.75">
      <c r="I2506" s="30"/>
    </row>
    <row r="2507" ht="12.75">
      <c r="I2507" s="30"/>
    </row>
    <row r="2508" ht="12.75">
      <c r="I2508" s="30"/>
    </row>
    <row r="2509" ht="12.75">
      <c r="I2509" s="30"/>
    </row>
    <row r="2510" ht="12.75">
      <c r="I2510" s="30"/>
    </row>
    <row r="2511" ht="12.75">
      <c r="I2511" s="30"/>
    </row>
    <row r="2512" ht="12.75">
      <c r="I2512" s="30"/>
    </row>
    <row r="2513" ht="12.75">
      <c r="I2513" s="30"/>
    </row>
    <row r="2514" ht="12.75">
      <c r="I2514" s="30"/>
    </row>
    <row r="2515" ht="12.75">
      <c r="I2515" s="30"/>
    </row>
    <row r="2516" ht="12.75">
      <c r="I2516" s="30"/>
    </row>
    <row r="2517" ht="12.75">
      <c r="I2517" s="30"/>
    </row>
    <row r="2518" ht="12.75">
      <c r="I2518" s="30"/>
    </row>
    <row r="2519" ht="12.75">
      <c r="I2519" s="30"/>
    </row>
    <row r="2520" ht="12.75">
      <c r="I2520" s="30"/>
    </row>
    <row r="2521" ht="12.75">
      <c r="I2521" s="30"/>
    </row>
    <row r="2522" ht="12.75">
      <c r="I2522" s="30"/>
    </row>
    <row r="2523" ht="12.75">
      <c r="I2523" s="30"/>
    </row>
    <row r="2524" ht="12.75">
      <c r="I2524" s="30"/>
    </row>
    <row r="2525" ht="12.75">
      <c r="I2525" s="30"/>
    </row>
    <row r="2526" ht="12.75">
      <c r="I2526" s="30"/>
    </row>
    <row r="2527" ht="12.75">
      <c r="I2527" s="30"/>
    </row>
    <row r="2528" ht="12.75">
      <c r="I2528" s="30"/>
    </row>
    <row r="2529" ht="12.75">
      <c r="I2529" s="30"/>
    </row>
    <row r="2530" ht="12.75">
      <c r="I2530" s="30"/>
    </row>
    <row r="2531" ht="12.75">
      <c r="I2531" s="30"/>
    </row>
    <row r="2532" ht="12.75">
      <c r="I2532" s="30"/>
    </row>
    <row r="2533" ht="12.75">
      <c r="I2533" s="30"/>
    </row>
    <row r="2534" ht="12.75">
      <c r="I2534" s="30"/>
    </row>
    <row r="2535" ht="12.75">
      <c r="I2535" s="30"/>
    </row>
    <row r="2536" ht="12.75">
      <c r="I2536" s="30"/>
    </row>
    <row r="2537" ht="12.75">
      <c r="I2537" s="30"/>
    </row>
    <row r="2538" ht="12.75">
      <c r="I2538" s="30"/>
    </row>
    <row r="2539" ht="12.75">
      <c r="I2539" s="30"/>
    </row>
    <row r="2540" ht="12.75">
      <c r="I2540" s="30"/>
    </row>
    <row r="2541" ht="12.75">
      <c r="I2541" s="30"/>
    </row>
    <row r="2542" ht="12.75">
      <c r="I2542" s="30"/>
    </row>
    <row r="2543" ht="12.75">
      <c r="I2543" s="30"/>
    </row>
    <row r="2544" ht="12.75">
      <c r="I2544" s="30"/>
    </row>
    <row r="2545" ht="12.75">
      <c r="I2545" s="30"/>
    </row>
    <row r="2546" ht="12.75">
      <c r="I2546" s="30"/>
    </row>
    <row r="2547" ht="12.75">
      <c r="I2547" s="30"/>
    </row>
    <row r="2548" ht="12.75">
      <c r="I2548" s="30"/>
    </row>
    <row r="2549" ht="12.75">
      <c r="I2549" s="30"/>
    </row>
    <row r="2550" ht="12.75">
      <c r="I2550" s="30"/>
    </row>
    <row r="2551" ht="12.75">
      <c r="I2551" s="30"/>
    </row>
    <row r="2552" ht="12.75">
      <c r="I2552" s="30"/>
    </row>
    <row r="2553" ht="12.75">
      <c r="I2553" s="30"/>
    </row>
    <row r="2554" ht="12.75">
      <c r="I2554" s="30"/>
    </row>
    <row r="2555" ht="12.75">
      <c r="I2555" s="30"/>
    </row>
    <row r="2556" ht="12.75">
      <c r="I2556" s="30"/>
    </row>
    <row r="2557" ht="12.75">
      <c r="I2557" s="30"/>
    </row>
    <row r="2558" ht="12.75">
      <c r="I2558" s="30"/>
    </row>
    <row r="2559" ht="12.75">
      <c r="I2559" s="30"/>
    </row>
    <row r="2560" ht="12.75">
      <c r="I2560" s="30"/>
    </row>
    <row r="2561" ht="12.75">
      <c r="I2561" s="30"/>
    </row>
    <row r="2562" ht="12.75">
      <c r="I2562" s="30"/>
    </row>
    <row r="2563" ht="12.75">
      <c r="I2563" s="30"/>
    </row>
    <row r="2564" ht="12.75">
      <c r="I2564" s="30"/>
    </row>
    <row r="2565" ht="12.75">
      <c r="I2565" s="30"/>
    </row>
    <row r="2566" ht="12.75">
      <c r="I2566" s="30"/>
    </row>
    <row r="2567" ht="12.75">
      <c r="I2567" s="30"/>
    </row>
    <row r="2568" ht="12.75">
      <c r="I2568" s="30"/>
    </row>
    <row r="2569" ht="12.75">
      <c r="I2569" s="30"/>
    </row>
    <row r="2570" ht="12.75">
      <c r="I2570" s="30"/>
    </row>
    <row r="2571" ht="12.75">
      <c r="I2571" s="30"/>
    </row>
    <row r="2572" ht="12.75">
      <c r="I2572" s="30"/>
    </row>
    <row r="2573" ht="12.75">
      <c r="I2573" s="30"/>
    </row>
    <row r="2574" ht="12.75">
      <c r="I2574" s="30"/>
    </row>
    <row r="2575" ht="12.75">
      <c r="I2575" s="30"/>
    </row>
    <row r="2576" ht="12.75">
      <c r="I2576" s="30"/>
    </row>
    <row r="2577" ht="12.75">
      <c r="I2577" s="30"/>
    </row>
    <row r="2578" ht="12.75">
      <c r="I2578" s="30"/>
    </row>
    <row r="2579" ht="12.75">
      <c r="I2579" s="30"/>
    </row>
    <row r="2580" ht="12.75">
      <c r="I2580" s="30"/>
    </row>
    <row r="2581" ht="12.75">
      <c r="I2581" s="30"/>
    </row>
    <row r="2582" ht="12.75">
      <c r="I2582" s="30"/>
    </row>
    <row r="2583" ht="12.75">
      <c r="I2583" s="30"/>
    </row>
    <row r="2584" ht="12.75">
      <c r="I2584" s="30"/>
    </row>
    <row r="2585" ht="12.75">
      <c r="I2585" s="30"/>
    </row>
    <row r="2586" ht="12.75">
      <c r="I2586" s="30"/>
    </row>
    <row r="2587" ht="12.75">
      <c r="I2587" s="30"/>
    </row>
    <row r="2588" ht="12.75">
      <c r="I2588" s="30"/>
    </row>
    <row r="2589" ht="12.75">
      <c r="I2589" s="30"/>
    </row>
    <row r="2590" ht="12.75">
      <c r="I2590" s="30"/>
    </row>
    <row r="2591" ht="12.75">
      <c r="I2591" s="30"/>
    </row>
    <row r="2592" ht="12.75">
      <c r="I2592" s="30"/>
    </row>
    <row r="2593" ht="12.75">
      <c r="I2593" s="30"/>
    </row>
    <row r="2594" ht="12.75">
      <c r="I2594" s="30"/>
    </row>
    <row r="2595" ht="12.75">
      <c r="I2595" s="30"/>
    </row>
    <row r="2596" ht="12.75">
      <c r="I2596" s="30"/>
    </row>
    <row r="2597" ht="12.75">
      <c r="I2597" s="30"/>
    </row>
    <row r="2598" ht="12.75">
      <c r="I2598" s="30"/>
    </row>
    <row r="2599" ht="12.75">
      <c r="I2599" s="30"/>
    </row>
    <row r="2600" ht="12.75">
      <c r="I2600" s="30"/>
    </row>
    <row r="2601" ht="12.75">
      <c r="I2601" s="30"/>
    </row>
    <row r="2602" ht="12.75">
      <c r="I2602" s="30"/>
    </row>
    <row r="2603" ht="12.75">
      <c r="I2603" s="30"/>
    </row>
    <row r="2604" ht="12.75">
      <c r="I2604" s="30"/>
    </row>
    <row r="2605" ht="12.75">
      <c r="I2605" s="30"/>
    </row>
    <row r="2606" ht="12.75">
      <c r="I2606" s="30"/>
    </row>
    <row r="2607" ht="12.75">
      <c r="I2607" s="30"/>
    </row>
    <row r="2608" ht="12.75">
      <c r="I2608" s="30"/>
    </row>
    <row r="2609" ht="12.75">
      <c r="I2609" s="30"/>
    </row>
    <row r="2610" ht="12.75">
      <c r="I2610" s="30"/>
    </row>
    <row r="2611" ht="12.75">
      <c r="I2611" s="30"/>
    </row>
    <row r="2612" ht="12.75">
      <c r="I2612" s="30"/>
    </row>
    <row r="2613" ht="12.75">
      <c r="I2613" s="30"/>
    </row>
    <row r="2614" ht="12.75">
      <c r="I2614" s="30"/>
    </row>
    <row r="2615" ht="12.75">
      <c r="I2615" s="30"/>
    </row>
    <row r="2616" ht="12.75">
      <c r="I2616" s="30"/>
    </row>
    <row r="2617" ht="12.75">
      <c r="I2617" s="30"/>
    </row>
    <row r="2618" ht="12.75">
      <c r="I2618" s="30"/>
    </row>
    <row r="2619" ht="12.75">
      <c r="I2619" s="30"/>
    </row>
    <row r="2620" ht="12.75">
      <c r="I2620" s="30"/>
    </row>
    <row r="2621" ht="12.75">
      <c r="I2621" s="30"/>
    </row>
    <row r="2622" ht="12.75">
      <c r="I2622" s="30"/>
    </row>
    <row r="2623" ht="12.75">
      <c r="I2623" s="30"/>
    </row>
    <row r="2624" ht="12.75">
      <c r="I2624" s="30"/>
    </row>
    <row r="2625" ht="12.75">
      <c r="I2625" s="30"/>
    </row>
    <row r="2626" ht="12.75">
      <c r="I2626" s="30"/>
    </row>
    <row r="2627" ht="12.75">
      <c r="I2627" s="30"/>
    </row>
    <row r="2628" ht="12.75">
      <c r="I2628" s="30"/>
    </row>
    <row r="2629" ht="12.75">
      <c r="I2629" s="30"/>
    </row>
    <row r="2630" ht="12.75">
      <c r="I2630" s="30"/>
    </row>
    <row r="2631" ht="12.75">
      <c r="I2631" s="30"/>
    </row>
    <row r="2632" ht="12.75">
      <c r="I2632" s="30"/>
    </row>
    <row r="2633" ht="12.75">
      <c r="I2633" s="30"/>
    </row>
    <row r="2634" ht="12.75">
      <c r="I2634" s="30"/>
    </row>
    <row r="2635" ht="12.75">
      <c r="I2635" s="30"/>
    </row>
    <row r="2636" ht="12.75">
      <c r="I2636" s="30"/>
    </row>
    <row r="2637" ht="12.75">
      <c r="I2637" s="30"/>
    </row>
    <row r="2638" ht="12.75">
      <c r="I2638" s="30"/>
    </row>
    <row r="2639" ht="12.75">
      <c r="I2639" s="30"/>
    </row>
    <row r="2640" ht="12.75">
      <c r="I2640" s="30"/>
    </row>
    <row r="2641" ht="12.75">
      <c r="I2641" s="30"/>
    </row>
    <row r="2642" ht="12.75">
      <c r="I2642" s="30"/>
    </row>
    <row r="2643" ht="12.75">
      <c r="I2643" s="30"/>
    </row>
    <row r="2644" ht="12.75">
      <c r="I2644" s="30"/>
    </row>
    <row r="2645" ht="12.75">
      <c r="I2645" s="30"/>
    </row>
    <row r="2646" ht="12.75">
      <c r="I2646" s="30"/>
    </row>
    <row r="2647" ht="12.75">
      <c r="I2647" s="30"/>
    </row>
    <row r="2648" ht="12.75">
      <c r="I2648" s="30"/>
    </row>
    <row r="2649" ht="12.75">
      <c r="I2649" s="30"/>
    </row>
    <row r="2650" ht="12.75">
      <c r="I2650" s="30"/>
    </row>
    <row r="2651" ht="12.75">
      <c r="I2651" s="30"/>
    </row>
    <row r="2652" ht="12.75">
      <c r="I2652" s="30"/>
    </row>
    <row r="2653" ht="12.75">
      <c r="I2653" s="30"/>
    </row>
    <row r="2654" ht="12.75">
      <c r="I2654" s="30"/>
    </row>
    <row r="2655" ht="12.75">
      <c r="I2655" s="30"/>
    </row>
    <row r="2656" ht="12.75">
      <c r="I2656" s="30"/>
    </row>
    <row r="2657" ht="12.75">
      <c r="I2657" s="30"/>
    </row>
    <row r="2658" ht="12.75">
      <c r="I2658" s="30"/>
    </row>
    <row r="2659" ht="12.75">
      <c r="I2659" s="30"/>
    </row>
    <row r="2660" ht="12.75">
      <c r="I2660" s="30"/>
    </row>
    <row r="2661" ht="12.75">
      <c r="I2661" s="30"/>
    </row>
    <row r="2662" ht="12.75">
      <c r="I2662" s="30"/>
    </row>
    <row r="2663" ht="12.75">
      <c r="I2663" s="30"/>
    </row>
    <row r="2664" ht="12.75">
      <c r="I2664" s="30"/>
    </row>
    <row r="2665" ht="12.75">
      <c r="I2665" s="30"/>
    </row>
    <row r="2666" ht="12.75">
      <c r="I2666" s="30"/>
    </row>
    <row r="2667" ht="12.75">
      <c r="I2667" s="30"/>
    </row>
    <row r="2668" ht="12.75">
      <c r="I2668" s="30"/>
    </row>
    <row r="2669" ht="12.75">
      <c r="I2669" s="30"/>
    </row>
    <row r="2670" ht="12.75">
      <c r="I2670" s="30"/>
    </row>
    <row r="2671" ht="12.75">
      <c r="I2671" s="30"/>
    </row>
    <row r="2672" ht="12.75">
      <c r="I2672" s="30"/>
    </row>
    <row r="2673" ht="12.75">
      <c r="I2673" s="30"/>
    </row>
    <row r="2674" ht="12.75">
      <c r="I2674" s="30"/>
    </row>
    <row r="2675" ht="12.75">
      <c r="I2675" s="30"/>
    </row>
    <row r="2676" ht="12.75">
      <c r="I2676" s="30"/>
    </row>
    <row r="2677" ht="12.75">
      <c r="I2677" s="30"/>
    </row>
    <row r="2678" ht="12.75">
      <c r="I2678" s="30"/>
    </row>
    <row r="2679" ht="12.75">
      <c r="I2679" s="30"/>
    </row>
    <row r="2680" ht="12.75">
      <c r="I2680" s="30"/>
    </row>
    <row r="2681" ht="12.75">
      <c r="I2681" s="30"/>
    </row>
    <row r="2682" ht="12.75">
      <c r="I2682" s="30"/>
    </row>
    <row r="2683" ht="12.75">
      <c r="I2683" s="30"/>
    </row>
    <row r="2684" ht="12.75">
      <c r="I2684" s="30"/>
    </row>
    <row r="2685" ht="12.75">
      <c r="I2685" s="30"/>
    </row>
    <row r="2686" ht="12.75">
      <c r="I2686" s="30"/>
    </row>
    <row r="2687" ht="12.75">
      <c r="I2687" s="30"/>
    </row>
    <row r="2688" ht="12.75">
      <c r="I2688" s="30"/>
    </row>
    <row r="2689" ht="12.75">
      <c r="I2689" s="30"/>
    </row>
    <row r="2690" ht="12.75">
      <c r="I2690" s="30"/>
    </row>
    <row r="2691" ht="12.75">
      <c r="I2691" s="30"/>
    </row>
    <row r="2692" ht="12.75">
      <c r="I2692" s="30"/>
    </row>
    <row r="2693" ht="12.75">
      <c r="I2693" s="30"/>
    </row>
    <row r="2694" ht="12.75">
      <c r="I2694" s="30"/>
    </row>
    <row r="2695" ht="12.75">
      <c r="I2695" s="30"/>
    </row>
    <row r="2696" ht="12.75">
      <c r="I2696" s="30"/>
    </row>
    <row r="2697" ht="12.75">
      <c r="I2697" s="30"/>
    </row>
    <row r="2698" ht="12.75">
      <c r="I2698" s="30"/>
    </row>
    <row r="2699" ht="12.75">
      <c r="I2699" s="30"/>
    </row>
    <row r="2700" ht="12.75">
      <c r="I2700" s="30"/>
    </row>
    <row r="2701" ht="12.75">
      <c r="I2701" s="30"/>
    </row>
    <row r="2702" ht="12.75">
      <c r="I2702" s="30"/>
    </row>
    <row r="2703" ht="12.75">
      <c r="I2703" s="30"/>
    </row>
    <row r="2704" ht="12.75">
      <c r="I2704" s="30"/>
    </row>
    <row r="2705" ht="12.75">
      <c r="I2705" s="30"/>
    </row>
    <row r="2706" ht="12.75">
      <c r="I2706" s="30"/>
    </row>
    <row r="2707" ht="12.75">
      <c r="I2707" s="30"/>
    </row>
    <row r="2708" ht="12.75">
      <c r="I2708" s="30"/>
    </row>
    <row r="2709" ht="12.75">
      <c r="I2709" s="30"/>
    </row>
    <row r="2710" ht="12.75">
      <c r="I2710" s="30"/>
    </row>
    <row r="2711" ht="12.75">
      <c r="I2711" s="30"/>
    </row>
    <row r="2712" ht="12.75">
      <c r="I2712" s="30"/>
    </row>
    <row r="2713" ht="12.75">
      <c r="I2713" s="30"/>
    </row>
    <row r="2714" ht="12.75">
      <c r="I2714" s="30"/>
    </row>
    <row r="2715" ht="12.75">
      <c r="I2715" s="30"/>
    </row>
    <row r="2716" ht="12.75">
      <c r="I2716" s="30"/>
    </row>
    <row r="2717" ht="12.75">
      <c r="I2717" s="30"/>
    </row>
    <row r="2718" ht="12.75">
      <c r="I2718" s="30"/>
    </row>
    <row r="2719" ht="12.75">
      <c r="I2719" s="30"/>
    </row>
    <row r="2720" ht="12.75">
      <c r="I2720" s="30"/>
    </row>
    <row r="2721" ht="12.75">
      <c r="I2721" s="30"/>
    </row>
    <row r="2722" ht="12.75">
      <c r="I2722" s="30"/>
    </row>
    <row r="2723" ht="12.75">
      <c r="I2723" s="30"/>
    </row>
    <row r="2724" ht="12.75">
      <c r="I2724" s="30"/>
    </row>
    <row r="2725" ht="12.75">
      <c r="I2725" s="30"/>
    </row>
    <row r="2726" ht="12.75">
      <c r="I2726" s="30"/>
    </row>
    <row r="2727" ht="12.75">
      <c r="I2727" s="30"/>
    </row>
    <row r="2728" ht="12.75">
      <c r="I2728" s="30"/>
    </row>
    <row r="2729" ht="12.75">
      <c r="I2729" s="30"/>
    </row>
    <row r="2730" ht="12.75">
      <c r="I2730" s="30"/>
    </row>
    <row r="2731" ht="12.75">
      <c r="I2731" s="30"/>
    </row>
    <row r="2732" ht="12.75">
      <c r="I2732" s="30"/>
    </row>
    <row r="2733" ht="12.75">
      <c r="I2733" s="30"/>
    </row>
    <row r="2734" ht="12.75">
      <c r="I2734" s="30"/>
    </row>
    <row r="2735" ht="12.75">
      <c r="I2735" s="30"/>
    </row>
    <row r="2736" ht="12.75">
      <c r="I2736" s="30"/>
    </row>
    <row r="2737" ht="12.75">
      <c r="I2737" s="30"/>
    </row>
    <row r="2738" ht="12.75">
      <c r="I2738" s="30"/>
    </row>
    <row r="2739" ht="12.75">
      <c r="I2739" s="30"/>
    </row>
    <row r="2740" ht="12.75">
      <c r="I2740" s="30"/>
    </row>
    <row r="2741" ht="12.75">
      <c r="I2741" s="30"/>
    </row>
    <row r="2742" ht="12.75">
      <c r="I2742" s="30"/>
    </row>
    <row r="2743" ht="12.75">
      <c r="I2743" s="30"/>
    </row>
    <row r="2744" ht="12.75">
      <c r="I2744" s="30"/>
    </row>
    <row r="2745" ht="12.75">
      <c r="I2745" s="30"/>
    </row>
    <row r="2746" ht="12.75">
      <c r="I2746" s="30"/>
    </row>
    <row r="2747" ht="12.75">
      <c r="I2747" s="30"/>
    </row>
    <row r="2748" ht="12.75">
      <c r="I2748" s="30"/>
    </row>
    <row r="2749" ht="12.75">
      <c r="I2749" s="30"/>
    </row>
    <row r="2750" ht="12.75">
      <c r="I2750" s="30"/>
    </row>
    <row r="2751" ht="12.75">
      <c r="I2751" s="30"/>
    </row>
    <row r="2752" ht="12.75">
      <c r="I2752" s="30"/>
    </row>
    <row r="2753" ht="12.75">
      <c r="I2753" s="30"/>
    </row>
    <row r="2754" ht="12.75">
      <c r="I2754" s="30"/>
    </row>
    <row r="2755" ht="12.75">
      <c r="I2755" s="30"/>
    </row>
    <row r="2756" ht="12.75">
      <c r="I2756" s="30"/>
    </row>
    <row r="2757" ht="12.75">
      <c r="I2757" s="30"/>
    </row>
    <row r="2758" ht="12.75">
      <c r="I2758" s="30"/>
    </row>
    <row r="2759" ht="12.75">
      <c r="I2759" s="30"/>
    </row>
    <row r="2760" ht="12.75">
      <c r="I2760" s="30"/>
    </row>
    <row r="2761" ht="12.75">
      <c r="I2761" s="30"/>
    </row>
    <row r="2762" ht="12.75">
      <c r="I2762" s="30"/>
    </row>
    <row r="2763" ht="12.75">
      <c r="I2763" s="30"/>
    </row>
    <row r="2764" ht="12.75">
      <c r="I2764" s="30"/>
    </row>
    <row r="2765" ht="12.75">
      <c r="I2765" s="30"/>
    </row>
    <row r="2766" ht="12.75">
      <c r="I2766" s="30"/>
    </row>
    <row r="2767" ht="12.75">
      <c r="I2767" s="30"/>
    </row>
    <row r="2768" ht="12.75">
      <c r="I2768" s="30"/>
    </row>
    <row r="2769" ht="12.75">
      <c r="I2769" s="30"/>
    </row>
    <row r="2770" ht="12.75">
      <c r="I2770" s="30"/>
    </row>
    <row r="2771" ht="12.75">
      <c r="I2771" s="30"/>
    </row>
    <row r="2772" ht="12.75">
      <c r="I2772" s="30"/>
    </row>
    <row r="2773" ht="12.75">
      <c r="I2773" s="30"/>
    </row>
    <row r="2774" ht="12.75">
      <c r="I2774" s="30"/>
    </row>
    <row r="2775" ht="12.75">
      <c r="I2775" s="30"/>
    </row>
    <row r="2776" ht="12.75">
      <c r="I2776" s="30"/>
    </row>
    <row r="2777" ht="12.75">
      <c r="I2777" s="30"/>
    </row>
    <row r="2778" ht="12.75">
      <c r="I2778" s="30"/>
    </row>
    <row r="2779" ht="12.75">
      <c r="I2779" s="30"/>
    </row>
    <row r="2780" ht="12.75">
      <c r="I2780" s="30"/>
    </row>
    <row r="2781" ht="12.75">
      <c r="I2781" s="30"/>
    </row>
    <row r="2782" ht="12.75">
      <c r="I2782" s="30"/>
    </row>
    <row r="2783" ht="12.75">
      <c r="I2783" s="30"/>
    </row>
    <row r="2784" ht="12.75">
      <c r="I2784" s="30"/>
    </row>
    <row r="2785" ht="12.75">
      <c r="I2785" s="30"/>
    </row>
    <row r="2786" ht="12.75">
      <c r="I2786" s="30"/>
    </row>
    <row r="2787" ht="12.75">
      <c r="I2787" s="30"/>
    </row>
    <row r="2788" ht="12.75">
      <c r="I2788" s="30"/>
    </row>
    <row r="2789" ht="12.75">
      <c r="I2789" s="30"/>
    </row>
    <row r="2790" ht="12.75">
      <c r="I2790" s="30"/>
    </row>
    <row r="2791" ht="12.75">
      <c r="I2791" s="30"/>
    </row>
    <row r="2792" ht="12.75">
      <c r="I2792" s="30"/>
    </row>
    <row r="2793" ht="12.75">
      <c r="I2793" s="30"/>
    </row>
    <row r="2794" ht="12.75">
      <c r="I2794" s="30"/>
    </row>
    <row r="2795" ht="12.75">
      <c r="I2795" s="30"/>
    </row>
    <row r="2796" ht="12.75">
      <c r="I2796" s="30"/>
    </row>
    <row r="2797" ht="12.75">
      <c r="I2797" s="30"/>
    </row>
    <row r="2798" ht="12.75">
      <c r="I2798" s="30"/>
    </row>
    <row r="2799" ht="12.75">
      <c r="I2799" s="30"/>
    </row>
    <row r="2800" ht="12.75">
      <c r="I2800" s="30"/>
    </row>
    <row r="2801" ht="12.75">
      <c r="I2801" s="30"/>
    </row>
    <row r="2802" ht="12.75">
      <c r="I2802" s="30"/>
    </row>
    <row r="2803" ht="12.75">
      <c r="I2803" s="30"/>
    </row>
    <row r="2804" ht="12.75">
      <c r="I2804" s="30"/>
    </row>
    <row r="2805" ht="12.75">
      <c r="I2805" s="30"/>
    </row>
    <row r="2806" ht="12.75">
      <c r="I2806" s="30"/>
    </row>
    <row r="2807" ht="12.75">
      <c r="I2807" s="30"/>
    </row>
    <row r="2808" ht="12.75">
      <c r="I2808" s="30"/>
    </row>
    <row r="2809" ht="12.75">
      <c r="I2809" s="30"/>
    </row>
    <row r="2810" ht="12.75">
      <c r="I2810" s="30"/>
    </row>
    <row r="2811" ht="12.75">
      <c r="I2811" s="30"/>
    </row>
    <row r="2812" ht="12.75">
      <c r="I2812" s="30"/>
    </row>
    <row r="2813" ht="12.75">
      <c r="I2813" s="30"/>
    </row>
    <row r="2814" ht="12.75">
      <c r="I2814" s="30"/>
    </row>
    <row r="2815" ht="12.75">
      <c r="I2815" s="30"/>
    </row>
    <row r="2816" ht="12.75">
      <c r="I2816" s="30"/>
    </row>
    <row r="2817" ht="12.75">
      <c r="I2817" s="30"/>
    </row>
    <row r="2818" ht="12.75">
      <c r="I2818" s="30"/>
    </row>
    <row r="2819" ht="12.75">
      <c r="I2819" s="30"/>
    </row>
    <row r="2820" ht="12.75">
      <c r="I2820" s="30"/>
    </row>
    <row r="2821" ht="12.75">
      <c r="I2821" s="30"/>
    </row>
    <row r="2822" ht="12.75">
      <c r="I2822" s="30"/>
    </row>
    <row r="2823" ht="12.75">
      <c r="I2823" s="30"/>
    </row>
    <row r="2824" ht="12.75">
      <c r="I2824" s="30"/>
    </row>
    <row r="2825" ht="12.75">
      <c r="I2825" s="30"/>
    </row>
    <row r="2826" ht="12.75">
      <c r="I2826" s="30"/>
    </row>
    <row r="2827" ht="12.75">
      <c r="I2827" s="30"/>
    </row>
    <row r="2828" ht="12.75">
      <c r="I2828" s="30"/>
    </row>
    <row r="2829" ht="12.75">
      <c r="I2829" s="30"/>
    </row>
    <row r="2830" ht="12.75">
      <c r="I2830" s="30"/>
    </row>
    <row r="2831" ht="12.75">
      <c r="I2831" s="30"/>
    </row>
    <row r="2832" ht="12.75">
      <c r="I2832" s="30"/>
    </row>
    <row r="2833" ht="12.75">
      <c r="I2833" s="30"/>
    </row>
    <row r="2834" ht="12.75">
      <c r="I2834" s="30"/>
    </row>
    <row r="2835" ht="12.75">
      <c r="I2835" s="30"/>
    </row>
    <row r="2836" ht="12.75">
      <c r="I2836" s="30"/>
    </row>
    <row r="2837" ht="12.75">
      <c r="I2837" s="30"/>
    </row>
    <row r="2838" ht="12.75">
      <c r="I2838" s="30"/>
    </row>
    <row r="2839" ht="12.75">
      <c r="I2839" s="30"/>
    </row>
    <row r="2840" ht="12.75">
      <c r="I2840" s="30"/>
    </row>
    <row r="2841" ht="12.75">
      <c r="I2841" s="30"/>
    </row>
    <row r="2842" ht="12.75">
      <c r="I2842" s="30"/>
    </row>
    <row r="2843" ht="12.75">
      <c r="I2843" s="30"/>
    </row>
    <row r="2844" ht="12.75">
      <c r="I2844" s="30"/>
    </row>
    <row r="2845" ht="12.75">
      <c r="I2845" s="30"/>
    </row>
    <row r="2846" ht="12.75">
      <c r="I2846" s="30"/>
    </row>
    <row r="2847" ht="12.75">
      <c r="I2847" s="30"/>
    </row>
    <row r="2848" ht="12.75">
      <c r="I2848" s="30"/>
    </row>
    <row r="2849" ht="12.75">
      <c r="I2849" s="30"/>
    </row>
    <row r="2850" ht="12.75">
      <c r="I2850" s="30"/>
    </row>
    <row r="2851" ht="12.75">
      <c r="I2851" s="30"/>
    </row>
    <row r="2852" ht="12.75">
      <c r="I2852" s="30"/>
    </row>
    <row r="2853" ht="12.75">
      <c r="I2853" s="30"/>
    </row>
    <row r="2854" ht="12.75">
      <c r="I2854" s="30"/>
    </row>
    <row r="2855" ht="12.75">
      <c r="I2855" s="30"/>
    </row>
    <row r="2856" ht="12.75">
      <c r="I2856" s="30"/>
    </row>
    <row r="2857" ht="12.75">
      <c r="I2857" s="30"/>
    </row>
    <row r="2858" ht="12.75">
      <c r="I2858" s="30"/>
    </row>
    <row r="2859" ht="12.75">
      <c r="I2859" s="30"/>
    </row>
    <row r="2860" ht="12.75">
      <c r="I2860" s="30"/>
    </row>
    <row r="2861" ht="12.75">
      <c r="I2861" s="30"/>
    </row>
    <row r="2862" ht="12.75">
      <c r="I2862" s="30"/>
    </row>
    <row r="2863" ht="12.75">
      <c r="I2863" s="30"/>
    </row>
    <row r="2864" ht="12.75">
      <c r="I2864" s="30"/>
    </row>
    <row r="2865" ht="12.75">
      <c r="I2865" s="30"/>
    </row>
    <row r="2866" ht="12.75">
      <c r="I2866" s="30"/>
    </row>
    <row r="2867" ht="12.75">
      <c r="I2867" s="30"/>
    </row>
    <row r="2868" ht="12.75">
      <c r="I2868" s="30"/>
    </row>
    <row r="2869" ht="12.75">
      <c r="I2869" s="30"/>
    </row>
    <row r="2870" ht="12.75">
      <c r="I2870" s="30"/>
    </row>
    <row r="2871" ht="12.75">
      <c r="I2871" s="30"/>
    </row>
    <row r="2872" ht="12.75">
      <c r="I2872" s="30"/>
    </row>
    <row r="2873" ht="12.75">
      <c r="I2873" s="30"/>
    </row>
    <row r="2874" ht="12.75">
      <c r="I2874" s="30"/>
    </row>
    <row r="2875" ht="12.75">
      <c r="I2875" s="30"/>
    </row>
    <row r="2876" ht="12.75">
      <c r="I2876" s="30"/>
    </row>
    <row r="2877" ht="12.75">
      <c r="I2877" s="30"/>
    </row>
    <row r="2878" ht="12.75">
      <c r="I2878" s="30"/>
    </row>
    <row r="2879" ht="12.75">
      <c r="I2879" s="30"/>
    </row>
    <row r="2880" ht="12.75">
      <c r="I2880" s="30"/>
    </row>
    <row r="2881" ht="12.75">
      <c r="I2881" s="30"/>
    </row>
    <row r="2882" ht="12.75">
      <c r="I2882" s="30"/>
    </row>
    <row r="2883" ht="12.75">
      <c r="I2883" s="30"/>
    </row>
    <row r="2884" ht="12.75">
      <c r="I2884" s="30"/>
    </row>
    <row r="2885" ht="12.75">
      <c r="I2885" s="30"/>
    </row>
    <row r="2886" ht="12.75">
      <c r="I2886" s="30"/>
    </row>
    <row r="2887" ht="12.75">
      <c r="I2887" s="30"/>
    </row>
    <row r="2888" ht="12.75">
      <c r="I2888" s="30"/>
    </row>
    <row r="2889" ht="12.75">
      <c r="I2889" s="30"/>
    </row>
    <row r="2890" ht="12.75">
      <c r="I2890" s="30"/>
    </row>
    <row r="2891" ht="12.75">
      <c r="I2891" s="30"/>
    </row>
    <row r="2892" ht="12.75">
      <c r="I2892" s="30"/>
    </row>
    <row r="2893" ht="12.75">
      <c r="I2893" s="30"/>
    </row>
    <row r="2894" ht="12.75">
      <c r="I2894" s="30"/>
    </row>
    <row r="2895" ht="12.75">
      <c r="I2895" s="30"/>
    </row>
    <row r="2896" ht="12.75">
      <c r="I2896" s="30"/>
    </row>
    <row r="2897" ht="12.75">
      <c r="I2897" s="30"/>
    </row>
    <row r="2898" ht="12.75">
      <c r="I2898" s="30"/>
    </row>
    <row r="2899" ht="12.75">
      <c r="I2899" s="30"/>
    </row>
    <row r="2900" ht="12.75">
      <c r="I2900" s="30"/>
    </row>
    <row r="2901" ht="12.75">
      <c r="I2901" s="30"/>
    </row>
    <row r="2902" ht="12.75">
      <c r="I2902" s="30"/>
    </row>
    <row r="2903" ht="12.75">
      <c r="I2903" s="30"/>
    </row>
    <row r="2904" ht="12.75">
      <c r="I2904" s="30"/>
    </row>
    <row r="2905" ht="12.75">
      <c r="I2905" s="30"/>
    </row>
    <row r="2906" ht="12.75">
      <c r="I2906" s="30"/>
    </row>
    <row r="2907" ht="12.75">
      <c r="I2907" s="30"/>
    </row>
    <row r="2908" ht="12.75">
      <c r="I2908" s="30"/>
    </row>
    <row r="2909" ht="12.75">
      <c r="I2909" s="30"/>
    </row>
    <row r="2910" ht="12.75">
      <c r="I2910" s="30"/>
    </row>
    <row r="2911" ht="12.75">
      <c r="I2911" s="30"/>
    </row>
    <row r="2912" ht="12.75">
      <c r="I2912" s="30"/>
    </row>
    <row r="2913" ht="12.75">
      <c r="I2913" s="30"/>
    </row>
    <row r="2914" ht="12.75">
      <c r="I2914" s="30"/>
    </row>
    <row r="2915" ht="12.75">
      <c r="I2915" s="30"/>
    </row>
    <row r="2916" ht="12.75">
      <c r="I2916" s="30"/>
    </row>
    <row r="2917" ht="12.75">
      <c r="I2917" s="30"/>
    </row>
    <row r="2918" ht="12.75">
      <c r="I2918" s="30"/>
    </row>
    <row r="2919" ht="12.75">
      <c r="I2919" s="30"/>
    </row>
    <row r="2920" ht="12.75">
      <c r="I2920" s="30"/>
    </row>
    <row r="2921" ht="12.75">
      <c r="I2921" s="30"/>
    </row>
    <row r="2922" ht="12.75">
      <c r="I2922" s="30"/>
    </row>
    <row r="2923" ht="12.75">
      <c r="I2923" s="30"/>
    </row>
    <row r="2924" ht="12.75">
      <c r="I2924" s="30"/>
    </row>
    <row r="2925" ht="12.75">
      <c r="I2925" s="30"/>
    </row>
    <row r="2926" ht="12.75">
      <c r="I2926" s="30"/>
    </row>
    <row r="2927" ht="12.75">
      <c r="I2927" s="30"/>
    </row>
    <row r="2928" ht="12.75">
      <c r="I2928" s="30"/>
    </row>
    <row r="2929" ht="12.75">
      <c r="I2929" s="30"/>
    </row>
    <row r="2930" ht="12.75">
      <c r="I2930" s="30"/>
    </row>
    <row r="2931" ht="12.75">
      <c r="I2931" s="30"/>
    </row>
    <row r="2932" ht="12.75">
      <c r="I2932" s="30"/>
    </row>
    <row r="2933" ht="12.75">
      <c r="I2933" s="30"/>
    </row>
    <row r="2934" ht="12.75">
      <c r="I2934" s="30"/>
    </row>
    <row r="2935" ht="12.75">
      <c r="I2935" s="30"/>
    </row>
    <row r="2936" ht="12.75">
      <c r="I2936" s="30"/>
    </row>
    <row r="2937" ht="12.75">
      <c r="I2937" s="30"/>
    </row>
    <row r="2938" ht="12.75">
      <c r="I2938" s="30"/>
    </row>
    <row r="2939" ht="12.75">
      <c r="I2939" s="30"/>
    </row>
    <row r="2940" ht="12.75">
      <c r="I2940" s="30"/>
    </row>
    <row r="2941" ht="12.75">
      <c r="I2941" s="30"/>
    </row>
    <row r="2942" ht="12.75">
      <c r="I2942" s="30"/>
    </row>
    <row r="2943" ht="12.75">
      <c r="I2943" s="30"/>
    </row>
    <row r="2944" ht="12.75">
      <c r="I2944" s="30"/>
    </row>
    <row r="2945" ht="12.75">
      <c r="I2945" s="30"/>
    </row>
    <row r="2946" ht="12.75">
      <c r="I2946" s="30"/>
    </row>
    <row r="2947" ht="12.75">
      <c r="I2947" s="30"/>
    </row>
    <row r="2948" ht="12.75">
      <c r="I2948" s="30"/>
    </row>
    <row r="2949" ht="12.75">
      <c r="I2949" s="30"/>
    </row>
    <row r="2950" ht="12.75">
      <c r="I2950" s="30"/>
    </row>
    <row r="2951" ht="12.75">
      <c r="I2951" s="30"/>
    </row>
    <row r="2952" ht="12.75">
      <c r="I2952" s="30"/>
    </row>
    <row r="2953" ht="12.75">
      <c r="I2953" s="30"/>
    </row>
    <row r="2954" ht="12.75">
      <c r="I2954" s="30"/>
    </row>
    <row r="2955" ht="12.75">
      <c r="I2955" s="30"/>
    </row>
    <row r="2956" ht="12.75">
      <c r="I2956" s="30"/>
    </row>
    <row r="2957" ht="12.75">
      <c r="I2957" s="30"/>
    </row>
    <row r="2958" ht="12.75">
      <c r="I2958" s="30"/>
    </row>
    <row r="2959" ht="12.75">
      <c r="I2959" s="30"/>
    </row>
    <row r="2960" ht="12.75">
      <c r="I2960" s="30"/>
    </row>
    <row r="2961" ht="12.75">
      <c r="I2961" s="30"/>
    </row>
    <row r="2962" ht="12.75">
      <c r="I2962" s="30"/>
    </row>
    <row r="2963" ht="12.75">
      <c r="I2963" s="30"/>
    </row>
    <row r="2964" ht="12.75">
      <c r="I2964" s="30"/>
    </row>
    <row r="2965" ht="12.75">
      <c r="I2965" s="30"/>
    </row>
    <row r="2966" ht="12.75">
      <c r="I2966" s="30"/>
    </row>
    <row r="2967" ht="12.75">
      <c r="I2967" s="30"/>
    </row>
    <row r="2968" ht="12.75">
      <c r="I2968" s="30"/>
    </row>
    <row r="2969" ht="12.75">
      <c r="I2969" s="30"/>
    </row>
    <row r="2970" ht="12.75">
      <c r="I2970" s="30"/>
    </row>
    <row r="2971" ht="12.75">
      <c r="I2971" s="30"/>
    </row>
    <row r="2972" ht="12.75">
      <c r="I2972" s="30"/>
    </row>
    <row r="2973" ht="12.75">
      <c r="I2973" s="30"/>
    </row>
    <row r="2974" ht="12.75">
      <c r="I2974" s="30"/>
    </row>
    <row r="2975" ht="12.75">
      <c r="I2975" s="30"/>
    </row>
    <row r="2976" ht="12.75">
      <c r="I2976" s="30"/>
    </row>
    <row r="2977" ht="12.75">
      <c r="I2977" s="30"/>
    </row>
    <row r="2978" ht="12.75">
      <c r="I2978" s="30"/>
    </row>
    <row r="2979" ht="12.75">
      <c r="I2979" s="30"/>
    </row>
    <row r="2980" ht="12.75">
      <c r="I2980" s="30"/>
    </row>
    <row r="2981" ht="12.75">
      <c r="I2981" s="30"/>
    </row>
    <row r="2982" ht="12.75">
      <c r="I2982" s="30"/>
    </row>
    <row r="2983" ht="12.75">
      <c r="I2983" s="30"/>
    </row>
    <row r="2984" ht="12.75">
      <c r="I2984" s="30"/>
    </row>
    <row r="2985" ht="12.75">
      <c r="I2985" s="30"/>
    </row>
    <row r="2986" ht="12.75">
      <c r="I2986" s="30"/>
    </row>
    <row r="2987" ht="12.75">
      <c r="I2987" s="30"/>
    </row>
    <row r="2988" ht="12.75">
      <c r="I2988" s="30"/>
    </row>
    <row r="2989" ht="12.75">
      <c r="I2989" s="30"/>
    </row>
    <row r="2990" ht="12.75">
      <c r="I2990" s="30"/>
    </row>
    <row r="2991" ht="12.75">
      <c r="I2991" s="30"/>
    </row>
    <row r="2992" ht="12.75">
      <c r="I2992" s="30"/>
    </row>
    <row r="2993" ht="12.75">
      <c r="I2993" s="30"/>
    </row>
    <row r="2994" ht="12.75">
      <c r="I2994" s="30"/>
    </row>
    <row r="2995" ht="12.75">
      <c r="I2995" s="30"/>
    </row>
    <row r="2996" ht="12.75">
      <c r="I2996" s="30"/>
    </row>
    <row r="2997" ht="12.75">
      <c r="I2997" s="30"/>
    </row>
    <row r="2998" ht="12.75">
      <c r="I2998" s="30"/>
    </row>
    <row r="2999" ht="12.75">
      <c r="I2999" s="30"/>
    </row>
    <row r="3000" ht="12.75">
      <c r="I3000" s="30"/>
    </row>
    <row r="3001" ht="12.75">
      <c r="I3001" s="30"/>
    </row>
    <row r="3002" ht="12.75">
      <c r="I3002" s="30"/>
    </row>
    <row r="3003" ht="12.75">
      <c r="I3003" s="30"/>
    </row>
    <row r="3004" ht="12.75">
      <c r="I3004" s="30"/>
    </row>
    <row r="3005" ht="12.75">
      <c r="I3005" s="30"/>
    </row>
    <row r="3006" ht="12.75">
      <c r="I3006" s="30"/>
    </row>
    <row r="3007" ht="12.75">
      <c r="I3007" s="30"/>
    </row>
    <row r="3008" ht="12.75">
      <c r="I3008" s="30"/>
    </row>
    <row r="3009" ht="12.75">
      <c r="I3009" s="30"/>
    </row>
    <row r="3010" ht="12.75">
      <c r="I3010" s="30"/>
    </row>
    <row r="3011" ht="12.75">
      <c r="I3011" s="30"/>
    </row>
    <row r="3012" ht="12.75">
      <c r="I3012" s="30"/>
    </row>
    <row r="3013" ht="12.75">
      <c r="I3013" s="30"/>
    </row>
    <row r="3014" ht="12.75">
      <c r="I3014" s="30"/>
    </row>
    <row r="3015" ht="12.75">
      <c r="I3015" s="30"/>
    </row>
    <row r="3016" ht="12.75">
      <c r="I3016" s="30"/>
    </row>
    <row r="3017" ht="12.75">
      <c r="I3017" s="30"/>
    </row>
    <row r="3018" ht="12.75">
      <c r="I3018" s="30"/>
    </row>
    <row r="3019" ht="12.75">
      <c r="I3019" s="30"/>
    </row>
    <row r="3020" ht="12.75">
      <c r="I3020" s="30"/>
    </row>
    <row r="3021" ht="12.75">
      <c r="I3021" s="30"/>
    </row>
    <row r="3022" ht="12.75">
      <c r="I3022" s="30"/>
    </row>
    <row r="3023" ht="12.75">
      <c r="I3023" s="30"/>
    </row>
    <row r="3024" ht="12.75">
      <c r="I3024" s="30"/>
    </row>
    <row r="3025" ht="12.75">
      <c r="I3025" s="30"/>
    </row>
    <row r="3026" ht="12.75">
      <c r="I3026" s="30"/>
    </row>
    <row r="3027" ht="12.75">
      <c r="I3027" s="30"/>
    </row>
    <row r="3028" ht="12.75">
      <c r="I3028" s="30"/>
    </row>
    <row r="3029" ht="12.75">
      <c r="I3029" s="30"/>
    </row>
    <row r="3030" ht="12.75">
      <c r="I3030" s="30"/>
    </row>
    <row r="3031" ht="12.75">
      <c r="I3031" s="30"/>
    </row>
    <row r="3032" ht="12.75">
      <c r="I3032" s="30"/>
    </row>
    <row r="3033" ht="12.75">
      <c r="I3033" s="30"/>
    </row>
    <row r="3034" ht="12.75">
      <c r="I3034" s="30"/>
    </row>
    <row r="3035" ht="12.75">
      <c r="I3035" s="30"/>
    </row>
    <row r="3036" ht="12.75">
      <c r="I3036" s="30"/>
    </row>
    <row r="3037" ht="12.75">
      <c r="I3037" s="30"/>
    </row>
    <row r="3038" ht="12.75">
      <c r="I3038" s="30"/>
    </row>
    <row r="3039" ht="12.75">
      <c r="I3039" s="30"/>
    </row>
    <row r="3040" ht="12.75">
      <c r="I3040" s="30"/>
    </row>
    <row r="3041" ht="12.75">
      <c r="I3041" s="30"/>
    </row>
    <row r="3042" ht="12.75">
      <c r="I3042" s="30"/>
    </row>
    <row r="3043" ht="12.75">
      <c r="I3043" s="30"/>
    </row>
    <row r="3044" ht="12.75">
      <c r="I3044" s="30"/>
    </row>
    <row r="3045" ht="12.75">
      <c r="I3045" s="30"/>
    </row>
    <row r="3046" ht="12.75">
      <c r="I3046" s="30"/>
    </row>
    <row r="3047" ht="12.75">
      <c r="I3047" s="30"/>
    </row>
    <row r="3048" ht="12.75">
      <c r="I3048" s="30"/>
    </row>
    <row r="3049" ht="12.75">
      <c r="I3049" s="30"/>
    </row>
    <row r="3050" ht="12.75">
      <c r="I3050" s="30"/>
    </row>
    <row r="3051" ht="12.75">
      <c r="I3051" s="30"/>
    </row>
    <row r="3052" ht="12.75">
      <c r="I3052" s="30"/>
    </row>
    <row r="3053" ht="12.75">
      <c r="I3053" s="30"/>
    </row>
    <row r="3054" ht="12.75">
      <c r="I3054" s="30"/>
    </row>
    <row r="3055" ht="12.75">
      <c r="I3055" s="30"/>
    </row>
    <row r="3056" ht="12.75">
      <c r="I3056" s="30"/>
    </row>
    <row r="3057" ht="12.75">
      <c r="I3057" s="30"/>
    </row>
    <row r="3058" ht="12.75">
      <c r="I3058" s="30"/>
    </row>
    <row r="3059" ht="12.75">
      <c r="I3059" s="30"/>
    </row>
    <row r="3060" ht="12.75">
      <c r="I3060" s="30"/>
    </row>
    <row r="3061" ht="12.75">
      <c r="I3061" s="30"/>
    </row>
    <row r="3062" ht="12.75">
      <c r="I3062" s="30"/>
    </row>
    <row r="3063" ht="12.75">
      <c r="I3063" s="30"/>
    </row>
    <row r="3064" ht="12.75">
      <c r="I3064" s="30"/>
    </row>
    <row r="3065" ht="12.75">
      <c r="I3065" s="30"/>
    </row>
    <row r="3066" ht="12.75">
      <c r="I3066" s="30"/>
    </row>
    <row r="3067" ht="12.75">
      <c r="I3067" s="30"/>
    </row>
    <row r="3068" ht="12.75">
      <c r="I3068" s="30"/>
    </row>
    <row r="3069" ht="12.75">
      <c r="I3069" s="30"/>
    </row>
    <row r="3070" ht="12.75">
      <c r="I3070" s="30"/>
    </row>
    <row r="3071" ht="12.75">
      <c r="I3071" s="30"/>
    </row>
    <row r="3072" ht="12.75">
      <c r="I3072" s="30"/>
    </row>
    <row r="3073" ht="12.75">
      <c r="I3073" s="30"/>
    </row>
    <row r="3074" ht="12.75">
      <c r="I3074" s="30"/>
    </row>
    <row r="3075" ht="12.75">
      <c r="I3075" s="30"/>
    </row>
    <row r="3076" ht="12.75">
      <c r="I3076" s="30"/>
    </row>
    <row r="3077" ht="12.75">
      <c r="I3077" s="30"/>
    </row>
    <row r="3078" ht="12.75">
      <c r="I3078" s="30"/>
    </row>
    <row r="3079" ht="12.75">
      <c r="I3079" s="30"/>
    </row>
    <row r="3080" ht="12.75">
      <c r="I3080" s="30"/>
    </row>
    <row r="3081" ht="12.75">
      <c r="I3081" s="30"/>
    </row>
    <row r="3082" ht="12.75">
      <c r="I3082" s="30"/>
    </row>
    <row r="3083" ht="12.75">
      <c r="I3083" s="30"/>
    </row>
    <row r="3084" ht="12.75">
      <c r="I3084" s="30"/>
    </row>
    <row r="3085" ht="12.75">
      <c r="I3085" s="30"/>
    </row>
    <row r="3086" ht="12.75">
      <c r="I3086" s="30"/>
    </row>
    <row r="3087" ht="12.75">
      <c r="I3087" s="30"/>
    </row>
    <row r="3088" ht="12.75">
      <c r="I3088" s="30"/>
    </row>
    <row r="3089" ht="12.75">
      <c r="I3089" s="30"/>
    </row>
    <row r="3090" ht="12.75">
      <c r="I3090" s="30"/>
    </row>
    <row r="3091" ht="12.75">
      <c r="I3091" s="30"/>
    </row>
    <row r="3092" ht="12.75">
      <c r="I3092" s="30"/>
    </row>
    <row r="3093" ht="12.75">
      <c r="I3093" s="30"/>
    </row>
    <row r="3094" ht="12.75">
      <c r="I3094" s="30"/>
    </row>
    <row r="3095" ht="12.75">
      <c r="I3095" s="30"/>
    </row>
    <row r="3096" ht="12.75">
      <c r="I3096" s="30"/>
    </row>
    <row r="3097" ht="12.75">
      <c r="I3097" s="30"/>
    </row>
    <row r="3098" ht="12.75">
      <c r="I3098" s="30"/>
    </row>
    <row r="3099" ht="12.75">
      <c r="I3099" s="30"/>
    </row>
    <row r="3100" ht="12.75">
      <c r="I3100" s="30"/>
    </row>
    <row r="3101" ht="12.75">
      <c r="I3101" s="30"/>
    </row>
    <row r="3102" ht="12.75">
      <c r="I3102" s="30"/>
    </row>
    <row r="3103" ht="12.75">
      <c r="I3103" s="30"/>
    </row>
    <row r="3104" ht="12.75">
      <c r="I3104" s="30"/>
    </row>
    <row r="3105" ht="12.75">
      <c r="I3105" s="30"/>
    </row>
    <row r="3106" ht="12.75">
      <c r="I3106" s="30"/>
    </row>
    <row r="3107" ht="12.75">
      <c r="I3107" s="30"/>
    </row>
    <row r="3108" ht="12.75">
      <c r="I3108" s="30"/>
    </row>
    <row r="3109" ht="12.75">
      <c r="I3109" s="30"/>
    </row>
    <row r="3110" ht="12.75">
      <c r="I3110" s="30"/>
    </row>
    <row r="3111" ht="12.75">
      <c r="I3111" s="30"/>
    </row>
    <row r="3112" ht="12.75">
      <c r="I3112" s="30"/>
    </row>
    <row r="3113" ht="12.75">
      <c r="I3113" s="30"/>
    </row>
    <row r="3114" ht="12.75">
      <c r="I3114" s="30"/>
    </row>
    <row r="3115" ht="12.75">
      <c r="I3115" s="30"/>
    </row>
    <row r="3116" ht="12.75">
      <c r="I3116" s="30"/>
    </row>
    <row r="3117" ht="12.75">
      <c r="I3117" s="30"/>
    </row>
    <row r="3118" ht="12.75">
      <c r="I3118" s="30"/>
    </row>
    <row r="3119" ht="12.75">
      <c r="I3119" s="30"/>
    </row>
    <row r="3120" ht="12.75">
      <c r="I3120" s="30"/>
    </row>
    <row r="3121" ht="12.75">
      <c r="I3121" s="30"/>
    </row>
    <row r="3122" ht="12.75">
      <c r="I3122" s="30"/>
    </row>
    <row r="3123" ht="12.75">
      <c r="I3123" s="30"/>
    </row>
    <row r="3124" ht="12.75">
      <c r="I3124" s="30"/>
    </row>
    <row r="3125" ht="12.75">
      <c r="I3125" s="30"/>
    </row>
    <row r="3126" ht="12.75">
      <c r="I3126" s="30"/>
    </row>
    <row r="3127" ht="12.75">
      <c r="I3127" s="30"/>
    </row>
    <row r="3128" ht="12.75">
      <c r="I3128" s="30"/>
    </row>
    <row r="3129" ht="12.75">
      <c r="I3129" s="30"/>
    </row>
    <row r="3130" ht="12.75">
      <c r="I3130" s="30"/>
    </row>
    <row r="3131" ht="12.75">
      <c r="I3131" s="30"/>
    </row>
    <row r="3132" ht="12.75">
      <c r="I3132" s="30"/>
    </row>
    <row r="3133" ht="12.75">
      <c r="I3133" s="30"/>
    </row>
    <row r="3134" ht="12.75">
      <c r="I3134" s="30"/>
    </row>
    <row r="3135" ht="12.75">
      <c r="I3135" s="30"/>
    </row>
    <row r="3136" ht="12.75">
      <c r="I3136" s="30"/>
    </row>
    <row r="3137" ht="12.75">
      <c r="I3137" s="30"/>
    </row>
    <row r="3138" ht="12.75">
      <c r="I3138" s="30"/>
    </row>
    <row r="3139" ht="12.75">
      <c r="I3139" s="30"/>
    </row>
    <row r="3140" ht="12.75">
      <c r="I3140" s="30"/>
    </row>
    <row r="3141" ht="12.75">
      <c r="I3141" s="30"/>
    </row>
    <row r="3142" ht="12.75">
      <c r="I3142" s="30"/>
    </row>
    <row r="3143" ht="12.75">
      <c r="I3143" s="30"/>
    </row>
    <row r="3144" ht="12.75">
      <c r="I3144" s="30"/>
    </row>
    <row r="3145" ht="12.75">
      <c r="I3145" s="30"/>
    </row>
    <row r="3146" ht="12.75">
      <c r="I3146" s="30"/>
    </row>
    <row r="3147" ht="12.75">
      <c r="I3147" s="30"/>
    </row>
    <row r="3148" ht="12.75">
      <c r="I3148" s="30"/>
    </row>
    <row r="3149" ht="12.75">
      <c r="I3149" s="30"/>
    </row>
    <row r="3150" ht="12.75">
      <c r="I3150" s="30"/>
    </row>
    <row r="3151" ht="12.75">
      <c r="I3151" s="30"/>
    </row>
    <row r="3152" ht="12.75">
      <c r="I3152" s="30"/>
    </row>
    <row r="3153" ht="12.75">
      <c r="I3153" s="30"/>
    </row>
    <row r="3154" ht="12.75">
      <c r="I3154" s="30"/>
    </row>
    <row r="3155" ht="12.75">
      <c r="I3155" s="30"/>
    </row>
    <row r="3156" ht="12.75">
      <c r="I3156" s="30"/>
    </row>
    <row r="3157" ht="12.75">
      <c r="I3157" s="30"/>
    </row>
    <row r="3158" ht="12.75">
      <c r="I3158" s="30"/>
    </row>
    <row r="3159" ht="12.75">
      <c r="I3159" s="30"/>
    </row>
    <row r="3160" ht="12.75">
      <c r="I3160" s="30"/>
    </row>
    <row r="3161" ht="12.75">
      <c r="I3161" s="30"/>
    </row>
    <row r="3162" ht="12.75">
      <c r="I3162" s="30"/>
    </row>
    <row r="3163" ht="12.75">
      <c r="I3163" s="30"/>
    </row>
    <row r="3164" ht="12.75">
      <c r="I3164" s="30"/>
    </row>
    <row r="3165" ht="12.75">
      <c r="I3165" s="30"/>
    </row>
    <row r="3166" ht="12.75">
      <c r="I3166" s="30"/>
    </row>
    <row r="3167" ht="12.75">
      <c r="I3167" s="30"/>
    </row>
    <row r="3168" ht="12.75">
      <c r="I3168" s="30"/>
    </row>
    <row r="3169" ht="12.75">
      <c r="I3169" s="30"/>
    </row>
    <row r="3170" ht="12.75">
      <c r="I3170" s="30"/>
    </row>
    <row r="3171" ht="12.75">
      <c r="I3171" s="30"/>
    </row>
    <row r="3172" ht="12.75">
      <c r="I3172" s="30"/>
    </row>
    <row r="3173" ht="12.75">
      <c r="I3173" s="30"/>
    </row>
    <row r="3174" ht="12.75">
      <c r="I3174" s="30"/>
    </row>
    <row r="3175" ht="12.75">
      <c r="I3175" s="30"/>
    </row>
    <row r="3176" ht="12.75">
      <c r="I3176" s="30"/>
    </row>
    <row r="3177" ht="12.75">
      <c r="I3177" s="30"/>
    </row>
    <row r="3178" ht="12.75">
      <c r="I3178" s="30"/>
    </row>
    <row r="3179" ht="12.75">
      <c r="I3179" s="30"/>
    </row>
    <row r="3180" ht="12.75">
      <c r="I3180" s="30"/>
    </row>
    <row r="3181" ht="12.75">
      <c r="I3181" s="30"/>
    </row>
    <row r="3182" ht="12.75">
      <c r="I3182" s="30"/>
    </row>
    <row r="3183" ht="12.75">
      <c r="I3183" s="30"/>
    </row>
    <row r="3184" ht="12.75">
      <c r="I3184" s="30"/>
    </row>
    <row r="3185" ht="12.75">
      <c r="I3185" s="30"/>
    </row>
    <row r="3186" ht="12.75">
      <c r="I3186" s="30"/>
    </row>
    <row r="3187" ht="12.75">
      <c r="I3187" s="30"/>
    </row>
    <row r="3188" ht="12.75">
      <c r="I3188" s="30"/>
    </row>
    <row r="3189" ht="12.75">
      <c r="I3189" s="30"/>
    </row>
    <row r="3190" ht="12.75">
      <c r="I3190" s="30"/>
    </row>
    <row r="3191" ht="12.75">
      <c r="I3191" s="30"/>
    </row>
    <row r="3192" ht="12.75">
      <c r="I3192" s="30"/>
    </row>
    <row r="3193" ht="12.75">
      <c r="I3193" s="30"/>
    </row>
    <row r="3194" ht="12.75">
      <c r="I3194" s="30"/>
    </row>
    <row r="3195" ht="12.75">
      <c r="I3195" s="30"/>
    </row>
    <row r="3196" ht="12.75">
      <c r="I3196" s="30"/>
    </row>
    <row r="3197" ht="12.75">
      <c r="I3197" s="30"/>
    </row>
    <row r="3198" ht="12.75">
      <c r="I3198" s="30"/>
    </row>
    <row r="3199" ht="12.75">
      <c r="I3199" s="30"/>
    </row>
    <row r="3200" ht="12.75">
      <c r="I3200" s="30"/>
    </row>
    <row r="3201" ht="12.75">
      <c r="I3201" s="30"/>
    </row>
    <row r="3202" ht="12.75">
      <c r="I3202" s="30"/>
    </row>
    <row r="3203" ht="12.75">
      <c r="I3203" s="30"/>
    </row>
    <row r="3204" ht="12.75">
      <c r="I3204" s="30"/>
    </row>
    <row r="3205" ht="12.75">
      <c r="I3205" s="30"/>
    </row>
    <row r="3206" ht="12.75">
      <c r="I3206" s="30"/>
    </row>
    <row r="3207" ht="12.75">
      <c r="I3207" s="30"/>
    </row>
    <row r="3208" ht="12.75">
      <c r="I3208" s="30"/>
    </row>
    <row r="3209" ht="12.75">
      <c r="I3209" s="30"/>
    </row>
    <row r="3210" ht="12.75">
      <c r="I3210" s="30"/>
    </row>
    <row r="3211" ht="12.75">
      <c r="I3211" s="30"/>
    </row>
    <row r="3212" ht="12.75">
      <c r="I3212" s="30"/>
    </row>
    <row r="3213" ht="12.75">
      <c r="I3213" s="30"/>
    </row>
    <row r="3214" ht="12.75">
      <c r="I3214" s="30"/>
    </row>
    <row r="3215" ht="12.75">
      <c r="I3215" s="30"/>
    </row>
    <row r="3216" ht="12.75">
      <c r="I3216" s="30"/>
    </row>
    <row r="3217" ht="12.75">
      <c r="I3217" s="30"/>
    </row>
    <row r="3218" ht="12.75">
      <c r="I3218" s="30"/>
    </row>
    <row r="3219" ht="12.75">
      <c r="I3219" s="30"/>
    </row>
    <row r="3220" ht="12.75">
      <c r="I3220" s="30"/>
    </row>
    <row r="3221" ht="12.75">
      <c r="I3221" s="30"/>
    </row>
    <row r="3222" ht="12.75">
      <c r="I3222" s="30"/>
    </row>
    <row r="3223" ht="12.75">
      <c r="I3223" s="30"/>
    </row>
    <row r="3224" ht="12.75">
      <c r="I3224" s="30"/>
    </row>
    <row r="3225" ht="12.75">
      <c r="I3225" s="30"/>
    </row>
    <row r="3226" ht="12.75">
      <c r="I3226" s="30"/>
    </row>
    <row r="3227" ht="12.75">
      <c r="I3227" s="30"/>
    </row>
    <row r="3228" ht="12.75">
      <c r="I3228" s="30"/>
    </row>
    <row r="3229" ht="12.75">
      <c r="I3229" s="30"/>
    </row>
    <row r="3230" ht="12.75">
      <c r="I3230" s="30"/>
    </row>
    <row r="3231" ht="12.75">
      <c r="I3231" s="30"/>
    </row>
    <row r="3232" ht="12.75">
      <c r="I3232" s="30"/>
    </row>
    <row r="3233" ht="12.75">
      <c r="I3233" s="30"/>
    </row>
    <row r="3234" ht="12.75">
      <c r="I3234" s="30"/>
    </row>
    <row r="3235" ht="12.75">
      <c r="I3235" s="30"/>
    </row>
    <row r="3236" ht="12.75">
      <c r="I3236" s="30"/>
    </row>
    <row r="3237" ht="12.75">
      <c r="I3237" s="30"/>
    </row>
    <row r="3238" ht="12.75">
      <c r="I3238" s="30"/>
    </row>
    <row r="3239" ht="12.75">
      <c r="I3239" s="30"/>
    </row>
    <row r="3240" ht="12.75">
      <c r="I3240" s="30"/>
    </row>
    <row r="3241" ht="12.75">
      <c r="I3241" s="30"/>
    </row>
    <row r="3242" ht="12.75">
      <c r="I3242" s="30"/>
    </row>
    <row r="3243" ht="12.75">
      <c r="I3243" s="30"/>
    </row>
    <row r="3244" ht="12.75">
      <c r="I3244" s="30"/>
    </row>
    <row r="3245" ht="12.75">
      <c r="I3245" s="30"/>
    </row>
    <row r="3246" ht="12.75">
      <c r="I3246" s="30"/>
    </row>
    <row r="3247" ht="12.75">
      <c r="I3247" s="30"/>
    </row>
    <row r="3248" ht="12.75">
      <c r="I3248" s="30"/>
    </row>
    <row r="3249" ht="12.75">
      <c r="I3249" s="30"/>
    </row>
    <row r="3250" ht="12.75">
      <c r="I3250" s="30"/>
    </row>
    <row r="3251" ht="12.75">
      <c r="I3251" s="30"/>
    </row>
    <row r="3252" ht="12.75">
      <c r="I3252" s="30"/>
    </row>
    <row r="3253" ht="12.75">
      <c r="I3253" s="30"/>
    </row>
    <row r="3254" ht="12.75">
      <c r="I3254" s="30"/>
    </row>
    <row r="3255" ht="12.75">
      <c r="I3255" s="30"/>
    </row>
    <row r="3256" ht="12.75">
      <c r="I3256" s="30"/>
    </row>
    <row r="3257" ht="12.75">
      <c r="I3257" s="30"/>
    </row>
    <row r="3258" ht="12.75">
      <c r="I3258" s="30"/>
    </row>
    <row r="3259" ht="12.75">
      <c r="I3259" s="30"/>
    </row>
    <row r="3260" ht="12.75">
      <c r="I3260" s="30"/>
    </row>
    <row r="3261" ht="12.75">
      <c r="I3261" s="30"/>
    </row>
    <row r="3262" ht="12.75">
      <c r="I3262" s="30"/>
    </row>
    <row r="3263" ht="12.75">
      <c r="I3263" s="30"/>
    </row>
    <row r="3264" ht="12.75">
      <c r="I3264" s="30"/>
    </row>
    <row r="3265" ht="12.75">
      <c r="I3265" s="30"/>
    </row>
    <row r="3266" ht="12.75">
      <c r="I3266" s="30"/>
    </row>
    <row r="3267" ht="12.75">
      <c r="I3267" s="30"/>
    </row>
    <row r="3268" ht="12.75">
      <c r="I3268" s="30"/>
    </row>
    <row r="3269" ht="12.75">
      <c r="I3269" s="30"/>
    </row>
    <row r="3270" ht="12.75">
      <c r="I3270" s="30"/>
    </row>
    <row r="3271" ht="12.75">
      <c r="I3271" s="30"/>
    </row>
    <row r="3272" ht="12.75">
      <c r="I3272" s="30"/>
    </row>
    <row r="3273" ht="12.75">
      <c r="I3273" s="30"/>
    </row>
    <row r="3274" ht="12.75">
      <c r="I3274" s="30"/>
    </row>
    <row r="3275" ht="12.75">
      <c r="I3275" s="30"/>
    </row>
    <row r="3276" ht="12.75">
      <c r="I3276" s="30"/>
    </row>
    <row r="3277" ht="12.75">
      <c r="I3277" s="30"/>
    </row>
    <row r="3278" ht="12.75">
      <c r="I3278" s="30"/>
    </row>
    <row r="3279" ht="12.75">
      <c r="I3279" s="30"/>
    </row>
    <row r="3280" ht="12.75">
      <c r="I3280" s="30"/>
    </row>
    <row r="3281" ht="12.75">
      <c r="I3281" s="30"/>
    </row>
    <row r="3282" ht="12.75">
      <c r="I3282" s="30"/>
    </row>
    <row r="3283" ht="12.75">
      <c r="I3283" s="30"/>
    </row>
    <row r="3284" ht="12.75">
      <c r="I3284" s="30"/>
    </row>
    <row r="3285" ht="12.75">
      <c r="I3285" s="30"/>
    </row>
    <row r="3286" ht="12.75">
      <c r="I3286" s="30"/>
    </row>
    <row r="3287" ht="12.75">
      <c r="I3287" s="30"/>
    </row>
    <row r="3288" ht="12.75">
      <c r="I3288" s="30"/>
    </row>
    <row r="3289" ht="12.75">
      <c r="I3289" s="30"/>
    </row>
    <row r="3290" ht="12.75">
      <c r="I3290" s="30"/>
    </row>
    <row r="3291" ht="12.75">
      <c r="I3291" s="30"/>
    </row>
    <row r="3292" ht="12.75">
      <c r="I3292" s="30"/>
    </row>
    <row r="3293" ht="12.75">
      <c r="I3293" s="30"/>
    </row>
    <row r="3294" ht="12.75">
      <c r="I3294" s="30"/>
    </row>
    <row r="3295" ht="12.75">
      <c r="I3295" s="30"/>
    </row>
    <row r="3296" ht="12.75">
      <c r="I3296" s="30"/>
    </row>
    <row r="3297" ht="12.75">
      <c r="I3297" s="30"/>
    </row>
    <row r="3298" ht="12.75">
      <c r="I3298" s="30"/>
    </row>
    <row r="3299" ht="12.75">
      <c r="I3299" s="30"/>
    </row>
    <row r="3300" ht="12.75">
      <c r="I3300" s="30"/>
    </row>
    <row r="3301" ht="12.75">
      <c r="I3301" s="30"/>
    </row>
    <row r="3302" ht="12.75">
      <c r="I3302" s="30"/>
    </row>
    <row r="3303" ht="12.75">
      <c r="I3303" s="30"/>
    </row>
    <row r="3304" ht="12.75">
      <c r="I3304" s="30"/>
    </row>
    <row r="3305" ht="12.75">
      <c r="I3305" s="30"/>
    </row>
    <row r="3306" ht="12.75">
      <c r="I3306" s="30"/>
    </row>
    <row r="3307" ht="12.75">
      <c r="I3307" s="30"/>
    </row>
    <row r="3308" ht="12.75">
      <c r="I3308" s="30"/>
    </row>
    <row r="3309" ht="12.75">
      <c r="I3309" s="30"/>
    </row>
    <row r="3310" ht="12.75">
      <c r="I3310" s="30"/>
    </row>
    <row r="3311" ht="12.75">
      <c r="I3311" s="30"/>
    </row>
    <row r="3312" ht="12.75">
      <c r="I3312" s="30"/>
    </row>
    <row r="3313" ht="12.75">
      <c r="I3313" s="30"/>
    </row>
    <row r="3314" ht="12.75">
      <c r="I3314" s="30"/>
    </row>
    <row r="3315" ht="12.75">
      <c r="I3315" s="30"/>
    </row>
    <row r="3316" ht="12.75">
      <c r="I3316" s="30"/>
    </row>
    <row r="3317" ht="12.75">
      <c r="I3317" s="30"/>
    </row>
    <row r="3318" ht="12.75">
      <c r="I3318" s="30"/>
    </row>
    <row r="3319" ht="12.75">
      <c r="I3319" s="30"/>
    </row>
    <row r="3320" ht="12.75">
      <c r="I3320" s="30"/>
    </row>
    <row r="3321" ht="12.75">
      <c r="I3321" s="30"/>
    </row>
    <row r="3322" ht="12.75">
      <c r="I3322" s="30"/>
    </row>
    <row r="3323" ht="12.75">
      <c r="I3323" s="30"/>
    </row>
    <row r="3324" ht="12.75">
      <c r="I3324" s="30"/>
    </row>
    <row r="3325" ht="12.75">
      <c r="I3325" s="30"/>
    </row>
    <row r="3326" ht="12.75">
      <c r="I3326" s="30"/>
    </row>
    <row r="3327" ht="12.75">
      <c r="I3327" s="30"/>
    </row>
    <row r="3328" ht="12.75">
      <c r="I3328" s="30"/>
    </row>
    <row r="3329" ht="12.75">
      <c r="I3329" s="30"/>
    </row>
    <row r="3330" ht="12.75">
      <c r="I3330" s="30"/>
    </row>
    <row r="3331" ht="12.75">
      <c r="I3331" s="30"/>
    </row>
    <row r="3332" ht="12.75">
      <c r="I3332" s="30"/>
    </row>
    <row r="3333" ht="12.75">
      <c r="I3333" s="30"/>
    </row>
    <row r="3334" ht="12.75">
      <c r="I3334" s="30"/>
    </row>
    <row r="3335" ht="12.75">
      <c r="I3335" s="30"/>
    </row>
    <row r="3336" ht="12.75">
      <c r="I3336" s="30"/>
    </row>
    <row r="3337" ht="12.75">
      <c r="I3337" s="30"/>
    </row>
    <row r="3338" ht="12.75">
      <c r="I3338" s="30"/>
    </row>
    <row r="3339" ht="12.75">
      <c r="I3339" s="30"/>
    </row>
    <row r="3340" ht="12.75">
      <c r="I3340" s="30"/>
    </row>
    <row r="3341" ht="12.75">
      <c r="I3341" s="30"/>
    </row>
    <row r="3342" ht="12.75">
      <c r="I3342" s="30"/>
    </row>
    <row r="3343" ht="12.75">
      <c r="I3343" s="30"/>
    </row>
    <row r="3344" ht="12.75">
      <c r="I3344" s="30"/>
    </row>
    <row r="3345" ht="12.75">
      <c r="I3345" s="30"/>
    </row>
    <row r="3346" ht="12.75">
      <c r="I3346" s="30"/>
    </row>
    <row r="3347" ht="12.75">
      <c r="I3347" s="30"/>
    </row>
    <row r="3348" ht="12.75">
      <c r="I3348" s="30"/>
    </row>
    <row r="3349" ht="12.75">
      <c r="I3349" s="30"/>
    </row>
    <row r="3350" ht="12.75">
      <c r="I3350" s="30"/>
    </row>
    <row r="3351" ht="12.75">
      <c r="I3351" s="30"/>
    </row>
    <row r="3352" ht="12.75">
      <c r="I3352" s="30"/>
    </row>
    <row r="3353" ht="12.75">
      <c r="I3353" s="30"/>
    </row>
    <row r="3354" ht="12.75">
      <c r="I3354" s="30"/>
    </row>
    <row r="3355" ht="12.75">
      <c r="I3355" s="30"/>
    </row>
    <row r="3356" ht="12.75">
      <c r="I3356" s="30"/>
    </row>
    <row r="3357" ht="12.75">
      <c r="I3357" s="30"/>
    </row>
    <row r="3358" ht="12.75">
      <c r="I3358" s="30"/>
    </row>
    <row r="3359" ht="12.75">
      <c r="I3359" s="30"/>
    </row>
    <row r="3360" ht="12.75">
      <c r="I3360" s="30"/>
    </row>
    <row r="3361" ht="12.75">
      <c r="I3361" s="30"/>
    </row>
    <row r="3362" ht="12.75">
      <c r="I3362" s="30"/>
    </row>
    <row r="3363" ht="12.75">
      <c r="I3363" s="30"/>
    </row>
    <row r="3364" ht="12.75">
      <c r="I3364" s="30"/>
    </row>
    <row r="3365" ht="12.75">
      <c r="I3365" s="30"/>
    </row>
    <row r="3366" ht="12.75">
      <c r="I3366" s="30"/>
    </row>
    <row r="3367" ht="12.75">
      <c r="I3367" s="30"/>
    </row>
    <row r="3368" ht="12.75">
      <c r="I3368" s="30"/>
    </row>
    <row r="3369" ht="12.75">
      <c r="I3369" s="30"/>
    </row>
    <row r="3370" ht="12.75">
      <c r="I3370" s="30"/>
    </row>
    <row r="3371" ht="12.75">
      <c r="I3371" s="30"/>
    </row>
    <row r="3372" ht="12.75">
      <c r="I3372" s="30"/>
    </row>
    <row r="3373" ht="12.75">
      <c r="I3373" s="30"/>
    </row>
    <row r="3374" ht="12.75">
      <c r="I3374" s="30"/>
    </row>
    <row r="3375" ht="12.75">
      <c r="I3375" s="30"/>
    </row>
    <row r="3376" ht="12.75">
      <c r="I3376" s="30"/>
    </row>
    <row r="3377" ht="12.75">
      <c r="I3377" s="30"/>
    </row>
    <row r="3378" ht="12.75">
      <c r="I3378" s="30"/>
    </row>
    <row r="3379" ht="12.75">
      <c r="I3379" s="30"/>
    </row>
    <row r="3380" ht="12.75">
      <c r="I3380" s="30"/>
    </row>
    <row r="3381" ht="12.75">
      <c r="I3381" s="30"/>
    </row>
    <row r="3382" ht="12.75">
      <c r="I3382" s="30"/>
    </row>
    <row r="3383" ht="12.75">
      <c r="I3383" s="30"/>
    </row>
    <row r="3384" ht="12.75">
      <c r="I3384" s="30"/>
    </row>
    <row r="3385" ht="12.75">
      <c r="I3385" s="30"/>
    </row>
    <row r="3386" ht="12.75">
      <c r="I3386" s="30"/>
    </row>
    <row r="3387" ht="12.75">
      <c r="I3387" s="30"/>
    </row>
    <row r="3388" ht="12.75">
      <c r="I3388" s="30"/>
    </row>
    <row r="3389" ht="12.75">
      <c r="I3389" s="30"/>
    </row>
    <row r="3390" ht="12.75">
      <c r="I3390" s="30"/>
    </row>
    <row r="3391" ht="12.75">
      <c r="I3391" s="30"/>
    </row>
    <row r="3392" ht="12.75">
      <c r="I3392" s="30"/>
    </row>
    <row r="3393" ht="12.75">
      <c r="I3393" s="30"/>
    </row>
    <row r="3394" ht="12.75">
      <c r="I3394" s="30"/>
    </row>
    <row r="3395" ht="12.75">
      <c r="I3395" s="30"/>
    </row>
    <row r="3396" ht="12.75">
      <c r="I3396" s="30"/>
    </row>
    <row r="3397" ht="12.75">
      <c r="I3397" s="30"/>
    </row>
    <row r="3398" ht="12.75">
      <c r="I3398" s="30"/>
    </row>
    <row r="3399" ht="12.75">
      <c r="I3399" s="30"/>
    </row>
    <row r="3400" ht="12.75">
      <c r="I3400" s="30"/>
    </row>
    <row r="3401" ht="12.75">
      <c r="I3401" s="30"/>
    </row>
    <row r="3402" ht="12.75">
      <c r="I3402" s="30"/>
    </row>
    <row r="3403" ht="12.75">
      <c r="I3403" s="30"/>
    </row>
    <row r="3404" ht="12.75">
      <c r="I3404" s="30"/>
    </row>
    <row r="3405" ht="12.75">
      <c r="I3405" s="30"/>
    </row>
    <row r="3406" ht="12.75">
      <c r="I3406" s="30"/>
    </row>
    <row r="3407" ht="12.75">
      <c r="I3407" s="30"/>
    </row>
    <row r="3408" ht="12.75">
      <c r="I3408" s="30"/>
    </row>
    <row r="3409" ht="12.75">
      <c r="I3409" s="30"/>
    </row>
    <row r="3410" ht="12.75">
      <c r="I3410" s="30"/>
    </row>
    <row r="3411" ht="12.75">
      <c r="I3411" s="30"/>
    </row>
    <row r="3412" ht="12.75">
      <c r="I3412" s="30"/>
    </row>
    <row r="3413" ht="12.75">
      <c r="I3413" s="30"/>
    </row>
    <row r="3414" ht="12.75">
      <c r="I3414" s="30"/>
    </row>
    <row r="3415" ht="12.75">
      <c r="I3415" s="30"/>
    </row>
    <row r="3416" ht="12.75">
      <c r="I3416" s="30"/>
    </row>
    <row r="3417" ht="12.75">
      <c r="I3417" s="30"/>
    </row>
    <row r="3418" ht="12.75">
      <c r="I3418" s="30"/>
    </row>
    <row r="3419" ht="12.75">
      <c r="I3419" s="30"/>
    </row>
    <row r="3420" ht="12.75">
      <c r="I3420" s="30"/>
    </row>
    <row r="3421" ht="12.75">
      <c r="I3421" s="30"/>
    </row>
    <row r="3422" ht="12.75">
      <c r="I3422" s="30"/>
    </row>
    <row r="3423" ht="12.75">
      <c r="I3423" s="30"/>
    </row>
    <row r="3424" ht="12.75">
      <c r="I3424" s="30"/>
    </row>
    <row r="3425" ht="12.75">
      <c r="I3425" s="30"/>
    </row>
    <row r="3426" ht="12.75">
      <c r="I3426" s="30"/>
    </row>
    <row r="3427" ht="12.75">
      <c r="I3427" s="30"/>
    </row>
    <row r="3428" ht="12.75">
      <c r="I3428" s="30"/>
    </row>
    <row r="3429" ht="12.75">
      <c r="I3429" s="30"/>
    </row>
    <row r="3430" ht="12.75">
      <c r="I3430" s="30"/>
    </row>
    <row r="3431" ht="12.75">
      <c r="I3431" s="30"/>
    </row>
    <row r="3432" ht="12.75">
      <c r="I3432" s="30"/>
    </row>
    <row r="3433" ht="12.75">
      <c r="I3433" s="30"/>
    </row>
    <row r="3434" ht="12.75">
      <c r="I3434" s="30"/>
    </row>
    <row r="3435" ht="12.75">
      <c r="I3435" s="30"/>
    </row>
    <row r="3436" ht="12.75">
      <c r="I3436" s="30"/>
    </row>
    <row r="3437" ht="12.75">
      <c r="I3437" s="30"/>
    </row>
    <row r="3438" ht="12.75">
      <c r="I3438" s="30"/>
    </row>
    <row r="3439" ht="12.75">
      <c r="I3439" s="30"/>
    </row>
    <row r="3440" ht="12.75">
      <c r="I3440" s="30"/>
    </row>
    <row r="3441" ht="12.75">
      <c r="I3441" s="30"/>
    </row>
    <row r="3442" ht="12.75">
      <c r="I3442" s="30"/>
    </row>
    <row r="3443" ht="12.75">
      <c r="I3443" s="30"/>
    </row>
    <row r="3444" ht="12.75">
      <c r="I3444" s="30"/>
    </row>
    <row r="3445" ht="12.75">
      <c r="I3445" s="30"/>
    </row>
    <row r="3446" ht="12.75">
      <c r="I3446" s="30"/>
    </row>
    <row r="3447" ht="12.75">
      <c r="I3447" s="30"/>
    </row>
    <row r="3448" ht="12.75">
      <c r="I3448" s="30"/>
    </row>
    <row r="3449" ht="12.75">
      <c r="I3449" s="30"/>
    </row>
    <row r="3450" ht="12.75">
      <c r="I3450" s="30"/>
    </row>
    <row r="3451" ht="12.75">
      <c r="I3451" s="30"/>
    </row>
    <row r="3452" ht="12.75">
      <c r="I3452" s="30"/>
    </row>
    <row r="3453" ht="12.75">
      <c r="I3453" s="30"/>
    </row>
    <row r="3454" ht="12.75">
      <c r="I3454" s="30"/>
    </row>
    <row r="3455" ht="12.75">
      <c r="I3455" s="30"/>
    </row>
    <row r="3456" ht="12.75">
      <c r="I3456" s="30"/>
    </row>
    <row r="3457" ht="12.75">
      <c r="I3457" s="30"/>
    </row>
    <row r="3458" ht="12.75">
      <c r="I3458" s="30"/>
    </row>
    <row r="3459" ht="12.75">
      <c r="I3459" s="30"/>
    </row>
    <row r="3460" ht="12.75">
      <c r="I3460" s="30"/>
    </row>
    <row r="3461" ht="12.75">
      <c r="I3461" s="30"/>
    </row>
    <row r="3462" ht="12.75">
      <c r="I3462" s="30"/>
    </row>
    <row r="3463" ht="12.75">
      <c r="I3463" s="30"/>
    </row>
    <row r="3464" ht="12.75">
      <c r="I3464" s="30"/>
    </row>
    <row r="3465" ht="12.75">
      <c r="I3465" s="30"/>
    </row>
    <row r="3466" ht="12.75">
      <c r="I3466" s="30"/>
    </row>
    <row r="3467" ht="12.75">
      <c r="I3467" s="30"/>
    </row>
    <row r="3468" ht="12.75">
      <c r="I3468" s="30"/>
    </row>
    <row r="3469" ht="12.75">
      <c r="I3469" s="30"/>
    </row>
    <row r="3470" ht="12.75">
      <c r="I3470" s="30"/>
    </row>
    <row r="3471" ht="12.75">
      <c r="I3471" s="30"/>
    </row>
    <row r="3472" ht="12.75">
      <c r="I3472" s="30"/>
    </row>
    <row r="3473" ht="12.75">
      <c r="I3473" s="30"/>
    </row>
    <row r="3474" ht="12.75">
      <c r="I3474" s="30"/>
    </row>
    <row r="3475" ht="12.75">
      <c r="I3475" s="30"/>
    </row>
    <row r="3476" ht="12.75">
      <c r="I3476" s="30"/>
    </row>
    <row r="3477" ht="12.75">
      <c r="I3477" s="30"/>
    </row>
    <row r="3478" ht="12.75">
      <c r="I3478" s="30"/>
    </row>
    <row r="3479" ht="12.75">
      <c r="I3479" s="30"/>
    </row>
    <row r="3480" ht="12.75">
      <c r="I3480" s="30"/>
    </row>
    <row r="3481" ht="12.75">
      <c r="I3481" s="30"/>
    </row>
    <row r="3482" ht="12.75">
      <c r="I3482" s="30"/>
    </row>
    <row r="3483" ht="12.75">
      <c r="I3483" s="30"/>
    </row>
    <row r="3484" ht="12.75">
      <c r="I3484" s="30"/>
    </row>
    <row r="3485" ht="12.75">
      <c r="I3485" s="30"/>
    </row>
    <row r="3486" ht="12.75">
      <c r="I3486" s="30"/>
    </row>
    <row r="3487" ht="12.75">
      <c r="I3487" s="30"/>
    </row>
    <row r="3488" ht="12.75">
      <c r="I3488" s="30"/>
    </row>
    <row r="3489" ht="12.75">
      <c r="I3489" s="30"/>
    </row>
    <row r="3490" ht="12.75">
      <c r="I3490" s="30"/>
    </row>
    <row r="3491" ht="12.75">
      <c r="I3491" s="30"/>
    </row>
    <row r="3492" ht="12.75">
      <c r="I3492" s="30"/>
    </row>
    <row r="3493" ht="12.75">
      <c r="I3493" s="30"/>
    </row>
    <row r="3494" ht="12.75">
      <c r="I3494" s="30"/>
    </row>
    <row r="3495" ht="12.75">
      <c r="I3495" s="30"/>
    </row>
    <row r="3496" ht="12.75">
      <c r="I3496" s="30"/>
    </row>
    <row r="3497" ht="12.75">
      <c r="I3497" s="30"/>
    </row>
    <row r="3498" ht="12.75">
      <c r="I3498" s="30"/>
    </row>
    <row r="3499" ht="12.75">
      <c r="I3499" s="30"/>
    </row>
    <row r="3500" ht="12.75">
      <c r="I3500" s="30"/>
    </row>
    <row r="3501" ht="12.75">
      <c r="I3501" s="30"/>
    </row>
    <row r="3502" ht="12.75">
      <c r="I3502" s="30"/>
    </row>
    <row r="3503" ht="12.75">
      <c r="I3503" s="30"/>
    </row>
    <row r="3504" ht="12.75">
      <c r="I3504" s="30"/>
    </row>
    <row r="3505" ht="12.75">
      <c r="I3505" s="30"/>
    </row>
    <row r="3506" ht="12.75">
      <c r="I3506" s="30"/>
    </row>
    <row r="3507" ht="12.75">
      <c r="I3507" s="30"/>
    </row>
    <row r="3508" ht="12.75">
      <c r="I3508" s="30"/>
    </row>
    <row r="3509" ht="12.75">
      <c r="I3509" s="30"/>
    </row>
    <row r="3510" ht="12.75">
      <c r="I3510" s="30"/>
    </row>
    <row r="3511" ht="12.75">
      <c r="I3511" s="30"/>
    </row>
    <row r="3512" ht="12.75">
      <c r="I3512" s="30"/>
    </row>
    <row r="3513" ht="12.75">
      <c r="I3513" s="30"/>
    </row>
    <row r="3514" ht="12.75">
      <c r="I3514" s="30"/>
    </row>
    <row r="3515" ht="12.75">
      <c r="I3515" s="30"/>
    </row>
    <row r="3516" ht="12.75">
      <c r="I3516" s="30"/>
    </row>
    <row r="3517" ht="12.75">
      <c r="I3517" s="30"/>
    </row>
    <row r="3518" ht="12.75">
      <c r="I3518" s="30"/>
    </row>
    <row r="3519" ht="12.75">
      <c r="I3519" s="30"/>
    </row>
    <row r="3520" ht="12.75">
      <c r="I3520" s="30"/>
    </row>
    <row r="3521" ht="12.75">
      <c r="I3521" s="30"/>
    </row>
    <row r="3522" ht="12.75">
      <c r="I3522" s="30"/>
    </row>
    <row r="3523" ht="12.75">
      <c r="I3523" s="30"/>
    </row>
    <row r="3524" ht="12.75">
      <c r="I3524" s="30"/>
    </row>
    <row r="3525" ht="12.75">
      <c r="I3525" s="30"/>
    </row>
    <row r="3526" ht="12.75">
      <c r="I3526" s="30"/>
    </row>
    <row r="3527" ht="12.75">
      <c r="I3527" s="30"/>
    </row>
    <row r="3528" ht="12.75">
      <c r="I3528" s="30"/>
    </row>
    <row r="3529" ht="12.75">
      <c r="I3529" s="30"/>
    </row>
    <row r="3530" ht="12.75">
      <c r="I3530" s="30"/>
    </row>
    <row r="3531" ht="12.75">
      <c r="I3531" s="30"/>
    </row>
    <row r="3532" ht="12.75">
      <c r="I3532" s="30"/>
    </row>
    <row r="3533" ht="12.75">
      <c r="I3533" s="30"/>
    </row>
    <row r="3534" ht="12.75">
      <c r="I3534" s="30"/>
    </row>
    <row r="3535" ht="12.75">
      <c r="I3535" s="30"/>
    </row>
    <row r="3536" ht="12.75">
      <c r="I3536" s="30"/>
    </row>
    <row r="3537" ht="12.75">
      <c r="I3537" s="30"/>
    </row>
    <row r="3538" ht="12.75">
      <c r="I3538" s="30"/>
    </row>
    <row r="3539" ht="12.75">
      <c r="I3539" s="30"/>
    </row>
    <row r="3540" ht="12.75">
      <c r="I3540" s="30"/>
    </row>
    <row r="3541" ht="12.75">
      <c r="I3541" s="30"/>
    </row>
    <row r="3542" ht="12.75">
      <c r="I3542" s="30"/>
    </row>
    <row r="3543" ht="12.75">
      <c r="I3543" s="30"/>
    </row>
    <row r="3544" ht="12.75">
      <c r="I3544" s="30"/>
    </row>
    <row r="3545" ht="12.75">
      <c r="I3545" s="30"/>
    </row>
    <row r="3546" ht="12.75">
      <c r="I3546" s="30"/>
    </row>
    <row r="3547" ht="12.75">
      <c r="I3547" s="30"/>
    </row>
    <row r="3548" ht="12.75">
      <c r="I3548" s="30"/>
    </row>
    <row r="3549" ht="12.75">
      <c r="I3549" s="30"/>
    </row>
    <row r="3550" ht="12.75">
      <c r="I3550" s="30"/>
    </row>
    <row r="3551" ht="12.75">
      <c r="I3551" s="30"/>
    </row>
    <row r="3552" ht="12.75">
      <c r="I3552" s="30"/>
    </row>
    <row r="3553" ht="12.75">
      <c r="I3553" s="30"/>
    </row>
    <row r="3554" ht="12.75">
      <c r="I3554" s="30"/>
    </row>
    <row r="3555" ht="12.75">
      <c r="I3555" s="30"/>
    </row>
    <row r="3556" ht="12.75">
      <c r="I3556" s="30"/>
    </row>
    <row r="3557" ht="12.75">
      <c r="I3557" s="30"/>
    </row>
    <row r="3558" ht="12.75">
      <c r="I3558" s="30"/>
    </row>
    <row r="3559" ht="12.75">
      <c r="I3559" s="30"/>
    </row>
    <row r="3560" ht="12.75">
      <c r="I3560" s="30"/>
    </row>
    <row r="3561" ht="12.75">
      <c r="I3561" s="30"/>
    </row>
    <row r="3562" ht="12.75">
      <c r="I3562" s="30"/>
    </row>
    <row r="3563" ht="12.75">
      <c r="I3563" s="30"/>
    </row>
    <row r="3564" ht="12.75">
      <c r="I3564" s="30"/>
    </row>
    <row r="3565" ht="12.75">
      <c r="I3565" s="30"/>
    </row>
    <row r="3566" ht="12.75">
      <c r="I3566" s="30"/>
    </row>
    <row r="3567" ht="12.75">
      <c r="I3567" s="30"/>
    </row>
    <row r="3568" ht="12.75">
      <c r="I3568" s="30"/>
    </row>
    <row r="3569" ht="12.75">
      <c r="I3569" s="30"/>
    </row>
    <row r="3570" ht="12.75">
      <c r="I3570" s="30"/>
    </row>
    <row r="3571" ht="12.75">
      <c r="I3571" s="30"/>
    </row>
    <row r="3572" ht="12.75">
      <c r="I3572" s="30"/>
    </row>
    <row r="3573" ht="12.75">
      <c r="I3573" s="30"/>
    </row>
    <row r="3574" ht="12.75">
      <c r="I3574" s="30"/>
    </row>
    <row r="3575" ht="12.75">
      <c r="I3575" s="30"/>
    </row>
    <row r="3576" ht="12.75">
      <c r="I3576" s="30"/>
    </row>
    <row r="3577" ht="12.75">
      <c r="I3577" s="30"/>
    </row>
    <row r="3578" ht="12.75">
      <c r="I3578" s="30"/>
    </row>
    <row r="3579" ht="12.75">
      <c r="I3579" s="30"/>
    </row>
    <row r="3580" ht="12.75">
      <c r="I3580" s="30"/>
    </row>
    <row r="3581" ht="12.75">
      <c r="I3581" s="30"/>
    </row>
    <row r="3582" ht="12.75">
      <c r="I3582" s="30"/>
    </row>
    <row r="3583" ht="12.75">
      <c r="I3583" s="30"/>
    </row>
    <row r="3584" ht="12.75">
      <c r="I3584" s="30"/>
    </row>
    <row r="3585" ht="12.75">
      <c r="I3585" s="30"/>
    </row>
    <row r="3586" ht="12.75">
      <c r="I3586" s="30"/>
    </row>
    <row r="3587" ht="12.75">
      <c r="I3587" s="30"/>
    </row>
    <row r="3588" ht="12.75">
      <c r="I3588" s="30"/>
    </row>
    <row r="3589" ht="12.75">
      <c r="I3589" s="30"/>
    </row>
    <row r="3590" ht="12.75">
      <c r="I3590" s="30"/>
    </row>
    <row r="3591" ht="12.75">
      <c r="I3591" s="30"/>
    </row>
    <row r="3592" ht="12.75">
      <c r="I3592" s="30"/>
    </row>
    <row r="3593" ht="12.75">
      <c r="I3593" s="30"/>
    </row>
    <row r="3594" ht="12.75">
      <c r="I3594" s="30"/>
    </row>
    <row r="3595" ht="12.75">
      <c r="I3595" s="30"/>
    </row>
    <row r="3596" ht="12.75">
      <c r="I3596" s="30"/>
    </row>
    <row r="3597" ht="12.75">
      <c r="I3597" s="30"/>
    </row>
    <row r="3598" ht="12.75">
      <c r="I3598" s="30"/>
    </row>
    <row r="3599" ht="12.75">
      <c r="I3599" s="30"/>
    </row>
    <row r="3600" ht="12.75">
      <c r="I3600" s="30"/>
    </row>
    <row r="3601" ht="12.75">
      <c r="I3601" s="30"/>
    </row>
    <row r="3602" ht="12.75">
      <c r="I3602" s="30"/>
    </row>
    <row r="3603" ht="12.75">
      <c r="I3603" s="30"/>
    </row>
    <row r="3604" ht="12.75">
      <c r="I3604" s="30"/>
    </row>
    <row r="3605" ht="12.75">
      <c r="I3605" s="30"/>
    </row>
    <row r="3606" ht="12.75">
      <c r="I3606" s="30"/>
    </row>
    <row r="3607" ht="12.75">
      <c r="I3607" s="30"/>
    </row>
    <row r="3608" ht="12.75">
      <c r="I3608" s="30"/>
    </row>
    <row r="3609" ht="12.75">
      <c r="I3609" s="30"/>
    </row>
    <row r="3610" ht="12.75">
      <c r="I3610" s="30"/>
    </row>
    <row r="3611" ht="12.75">
      <c r="I3611" s="30"/>
    </row>
    <row r="3612" ht="12.75">
      <c r="I3612" s="30"/>
    </row>
    <row r="3613" ht="12.75">
      <c r="I3613" s="30"/>
    </row>
    <row r="3614" ht="12.75">
      <c r="I3614" s="30"/>
    </row>
    <row r="3615" ht="12.75">
      <c r="I3615" s="30"/>
    </row>
    <row r="3616" ht="12.75">
      <c r="I3616" s="30"/>
    </row>
    <row r="3617" ht="12.75">
      <c r="I3617" s="30"/>
    </row>
    <row r="3618" ht="12.75">
      <c r="I3618" s="30"/>
    </row>
    <row r="3619" ht="12.75">
      <c r="I3619" s="30"/>
    </row>
    <row r="3620" ht="12.75">
      <c r="I3620" s="30"/>
    </row>
    <row r="3621" ht="12.75">
      <c r="I3621" s="30"/>
    </row>
    <row r="3622" ht="12.75">
      <c r="I3622" s="30"/>
    </row>
    <row r="3623" ht="12.75">
      <c r="I3623" s="30"/>
    </row>
    <row r="3624" ht="12.75">
      <c r="I3624" s="30"/>
    </row>
    <row r="3625" ht="12.75">
      <c r="I3625" s="30"/>
    </row>
    <row r="3626" ht="12.75">
      <c r="I3626" s="30"/>
    </row>
    <row r="3627" ht="12.75">
      <c r="I3627" s="30"/>
    </row>
    <row r="3628" ht="12.75">
      <c r="I3628" s="30"/>
    </row>
    <row r="3629" ht="12.75">
      <c r="I3629" s="30"/>
    </row>
    <row r="3630" ht="12.75">
      <c r="I3630" s="30"/>
    </row>
    <row r="3631" ht="12.75">
      <c r="I3631" s="30"/>
    </row>
    <row r="3632" ht="12.75">
      <c r="I3632" s="30"/>
    </row>
    <row r="3633" ht="12.75">
      <c r="I3633" s="30"/>
    </row>
    <row r="3634" ht="12.75">
      <c r="I3634" s="30"/>
    </row>
    <row r="3635" ht="12.75">
      <c r="I3635" s="30"/>
    </row>
    <row r="3636" ht="12.75">
      <c r="I3636" s="30"/>
    </row>
    <row r="3637" ht="12.75">
      <c r="I3637" s="30"/>
    </row>
    <row r="3638" ht="12.75">
      <c r="I3638" s="30"/>
    </row>
    <row r="3639" ht="12.75">
      <c r="I3639" s="30"/>
    </row>
    <row r="3640" ht="12.75">
      <c r="I3640" s="30"/>
    </row>
    <row r="3641" ht="12.75">
      <c r="I3641" s="30"/>
    </row>
    <row r="3642" ht="12.75">
      <c r="I3642" s="30"/>
    </row>
    <row r="3643" ht="12.75">
      <c r="I3643" s="30"/>
    </row>
    <row r="3644" ht="12.75">
      <c r="I3644" s="30"/>
    </row>
    <row r="3645" ht="12.75">
      <c r="I3645" s="30"/>
    </row>
    <row r="3646" ht="12.75">
      <c r="I3646" s="30"/>
    </row>
    <row r="3647" ht="12.75">
      <c r="I3647" s="30"/>
    </row>
    <row r="3648" ht="12.75">
      <c r="I3648" s="30"/>
    </row>
    <row r="3649" ht="12.75">
      <c r="I3649" s="30"/>
    </row>
    <row r="3650" ht="12.75">
      <c r="I3650" s="30"/>
    </row>
    <row r="3651" ht="12.75">
      <c r="I3651" s="30"/>
    </row>
    <row r="3652" ht="12.75">
      <c r="I3652" s="30"/>
    </row>
    <row r="3653" ht="12.75">
      <c r="I3653" s="30"/>
    </row>
    <row r="3654" ht="12.75">
      <c r="I3654" s="30"/>
    </row>
    <row r="3655" ht="12.75">
      <c r="I3655" s="30"/>
    </row>
    <row r="3656" ht="12.75">
      <c r="I3656" s="30"/>
    </row>
    <row r="3657" ht="12.75">
      <c r="I3657" s="30"/>
    </row>
    <row r="3658" ht="12.75">
      <c r="I3658" s="30"/>
    </row>
    <row r="3659" ht="12.75">
      <c r="I3659" s="30"/>
    </row>
    <row r="3660" ht="12.75">
      <c r="I3660" s="30"/>
    </row>
    <row r="3661" ht="12.75">
      <c r="I3661" s="30"/>
    </row>
    <row r="3662" ht="12.75">
      <c r="I3662" s="30"/>
    </row>
    <row r="3663" ht="12.75">
      <c r="I3663" s="30"/>
    </row>
    <row r="3664" ht="12.75">
      <c r="I3664" s="30"/>
    </row>
    <row r="3665" ht="12.75">
      <c r="I3665" s="30"/>
    </row>
    <row r="3666" ht="12.75">
      <c r="I3666" s="30"/>
    </row>
    <row r="3667" ht="12.75">
      <c r="I3667" s="30"/>
    </row>
    <row r="3668" ht="12.75">
      <c r="I3668" s="30"/>
    </row>
    <row r="3669" ht="12.75">
      <c r="I3669" s="30"/>
    </row>
    <row r="3670" ht="12.75">
      <c r="I3670" s="30"/>
    </row>
    <row r="3671" ht="12.75">
      <c r="I3671" s="30"/>
    </row>
    <row r="3672" ht="12.75">
      <c r="I3672" s="30"/>
    </row>
    <row r="3673" ht="12.75">
      <c r="I3673" s="30"/>
    </row>
    <row r="3674" ht="12.75">
      <c r="I3674" s="30"/>
    </row>
    <row r="3675" ht="12.75">
      <c r="I3675" s="30"/>
    </row>
    <row r="3676" ht="12.75">
      <c r="I3676" s="30"/>
    </row>
    <row r="3677" ht="12.75">
      <c r="I3677" s="30"/>
    </row>
    <row r="3678" ht="12.75">
      <c r="I3678" s="30"/>
    </row>
    <row r="3679" ht="12.75">
      <c r="I3679" s="30"/>
    </row>
    <row r="3680" ht="12.75">
      <c r="I3680" s="30"/>
    </row>
    <row r="3681" ht="12.75">
      <c r="I3681" s="30"/>
    </row>
    <row r="3682" ht="12.75">
      <c r="I3682" s="30"/>
    </row>
    <row r="3683" ht="12.75">
      <c r="I3683" s="30"/>
    </row>
    <row r="3684" ht="12.75">
      <c r="I3684" s="30"/>
    </row>
    <row r="3685" ht="12.75">
      <c r="I3685" s="30"/>
    </row>
    <row r="3686" ht="12.75">
      <c r="I3686" s="30"/>
    </row>
    <row r="3687" ht="12.75">
      <c r="I3687" s="30"/>
    </row>
    <row r="3688" ht="12.75">
      <c r="I3688" s="30"/>
    </row>
    <row r="3689" ht="12.75">
      <c r="I3689" s="30"/>
    </row>
    <row r="3690" ht="12.75">
      <c r="I3690" s="30"/>
    </row>
    <row r="3691" ht="12.75">
      <c r="I3691" s="30"/>
    </row>
    <row r="3692" ht="12.75">
      <c r="I3692" s="30"/>
    </row>
    <row r="3693" ht="12.75">
      <c r="I3693" s="30"/>
    </row>
    <row r="3694" ht="12.75">
      <c r="I3694" s="30"/>
    </row>
    <row r="3695" ht="12.75">
      <c r="I3695" s="30"/>
    </row>
    <row r="3696" ht="12.75">
      <c r="I3696" s="30"/>
    </row>
    <row r="3697" ht="12.75">
      <c r="I3697" s="30"/>
    </row>
    <row r="3698" ht="12.75">
      <c r="I3698" s="30"/>
    </row>
    <row r="3699" ht="12.75">
      <c r="I3699" s="30"/>
    </row>
    <row r="3700" ht="12.75">
      <c r="I3700" s="30"/>
    </row>
    <row r="3701" ht="12.75">
      <c r="I3701" s="30"/>
    </row>
    <row r="3702" ht="12.75">
      <c r="I3702" s="30"/>
    </row>
    <row r="3703" ht="12.75">
      <c r="I3703" s="30"/>
    </row>
    <row r="3704" ht="12.75">
      <c r="I3704" s="30"/>
    </row>
    <row r="3705" ht="12.75">
      <c r="I3705" s="30"/>
    </row>
    <row r="3706" ht="12.75">
      <c r="I3706" s="30"/>
    </row>
    <row r="3707" ht="12.75">
      <c r="I3707" s="30"/>
    </row>
    <row r="3708" ht="12.75">
      <c r="I3708" s="30"/>
    </row>
    <row r="3709" ht="12.75">
      <c r="I3709" s="30"/>
    </row>
    <row r="3710" ht="12.75">
      <c r="I3710" s="30"/>
    </row>
    <row r="3711" ht="12.75">
      <c r="I3711" s="30"/>
    </row>
    <row r="3712" ht="12.75">
      <c r="I3712" s="30"/>
    </row>
    <row r="3713" ht="12.75">
      <c r="I3713" s="30"/>
    </row>
    <row r="3714" ht="12.75">
      <c r="I3714" s="30"/>
    </row>
    <row r="3715" ht="12.75">
      <c r="I3715" s="30"/>
    </row>
    <row r="3716" ht="12.75">
      <c r="I3716" s="30"/>
    </row>
    <row r="3717" ht="12.75">
      <c r="I3717" s="30"/>
    </row>
    <row r="3718" ht="12.75">
      <c r="I3718" s="30"/>
    </row>
    <row r="3719" ht="12.75">
      <c r="I3719" s="30"/>
    </row>
    <row r="3720" ht="12.75">
      <c r="I3720" s="30"/>
    </row>
    <row r="3721" ht="12.75">
      <c r="I3721" s="30"/>
    </row>
    <row r="3722" ht="12.75">
      <c r="I3722" s="30"/>
    </row>
    <row r="3723" ht="12.75">
      <c r="I3723" s="30"/>
    </row>
    <row r="3724" ht="12.75">
      <c r="I3724" s="30"/>
    </row>
    <row r="3725" ht="12.75">
      <c r="I3725" s="30"/>
    </row>
    <row r="3726" ht="12.75">
      <c r="I3726" s="30"/>
    </row>
    <row r="3727" ht="12.75">
      <c r="I3727" s="30"/>
    </row>
    <row r="3728" ht="12.75">
      <c r="I3728" s="30"/>
    </row>
    <row r="3729" ht="12.75">
      <c r="I3729" s="30"/>
    </row>
    <row r="3730" ht="12.75">
      <c r="I3730" s="30"/>
    </row>
    <row r="3731" ht="12.75">
      <c r="I3731" s="30"/>
    </row>
    <row r="3732" ht="12.75">
      <c r="I3732" s="30"/>
    </row>
    <row r="3733" ht="12.75">
      <c r="I3733" s="30"/>
    </row>
    <row r="3734" ht="12.75">
      <c r="I3734" s="30"/>
    </row>
    <row r="3735" ht="12.75">
      <c r="I3735" s="30"/>
    </row>
    <row r="3736" ht="12.75">
      <c r="I3736" s="30"/>
    </row>
    <row r="3737" ht="12.75">
      <c r="I3737" s="30"/>
    </row>
    <row r="3738" ht="12.75">
      <c r="I3738" s="30"/>
    </row>
    <row r="3739" ht="12.75">
      <c r="I3739" s="30"/>
    </row>
    <row r="3740" ht="12.75">
      <c r="I3740" s="30"/>
    </row>
    <row r="3741" ht="12.75">
      <c r="I3741" s="30"/>
    </row>
    <row r="3742" ht="12.75">
      <c r="I3742" s="30"/>
    </row>
    <row r="3743" ht="12.75">
      <c r="I3743" s="30"/>
    </row>
    <row r="3744" ht="12.75">
      <c r="I3744" s="30"/>
    </row>
    <row r="3745" ht="12.75">
      <c r="I3745" s="30"/>
    </row>
    <row r="3746" ht="12.75">
      <c r="I3746" s="30"/>
    </row>
    <row r="3747" ht="12.75">
      <c r="I3747" s="30"/>
    </row>
    <row r="3748" ht="12.75">
      <c r="I3748" s="30"/>
    </row>
    <row r="3749" ht="12.75">
      <c r="I3749" s="30"/>
    </row>
    <row r="3750" ht="12.75">
      <c r="I3750" s="30"/>
    </row>
    <row r="3751" ht="12.75">
      <c r="I3751" s="30"/>
    </row>
    <row r="3752" ht="12.75">
      <c r="I3752" s="30"/>
    </row>
    <row r="3753" ht="12.75">
      <c r="I3753" s="30"/>
    </row>
    <row r="3754" ht="12.75">
      <c r="I3754" s="30"/>
    </row>
    <row r="3755" ht="12.75">
      <c r="I3755" s="30"/>
    </row>
    <row r="3756" ht="12.75">
      <c r="I3756" s="30"/>
    </row>
    <row r="3757" ht="12.75">
      <c r="I3757" s="30"/>
    </row>
    <row r="3758" ht="12.75">
      <c r="I3758" s="30"/>
    </row>
    <row r="3759" ht="12.75">
      <c r="I3759" s="30"/>
    </row>
    <row r="3760" ht="12.75">
      <c r="I3760" s="30"/>
    </row>
    <row r="3761" ht="12.75">
      <c r="I3761" s="30"/>
    </row>
    <row r="3762" ht="12.75">
      <c r="I3762" s="30"/>
    </row>
    <row r="3763" ht="12.75">
      <c r="I3763" s="30"/>
    </row>
    <row r="3764" ht="12.75">
      <c r="I3764" s="30"/>
    </row>
    <row r="3765" ht="12.75">
      <c r="I3765" s="30"/>
    </row>
    <row r="3766" ht="12.75">
      <c r="I3766" s="30"/>
    </row>
    <row r="3767" ht="12.75">
      <c r="I3767" s="30"/>
    </row>
    <row r="3768" ht="12.75">
      <c r="I3768" s="30"/>
    </row>
    <row r="3769" ht="12.75">
      <c r="I3769" s="30"/>
    </row>
    <row r="3770" ht="12.75">
      <c r="I3770" s="30"/>
    </row>
    <row r="3771" ht="12.75">
      <c r="I3771" s="30"/>
    </row>
    <row r="3772" ht="12.75">
      <c r="I3772" s="30"/>
    </row>
    <row r="3773" ht="12.75">
      <c r="I3773" s="30"/>
    </row>
    <row r="3774" ht="12.75">
      <c r="I3774" s="30"/>
    </row>
    <row r="3775" ht="12.75">
      <c r="I3775" s="30"/>
    </row>
    <row r="3776" ht="12.75">
      <c r="I3776" s="30"/>
    </row>
    <row r="3777" ht="12.75">
      <c r="I3777" s="30"/>
    </row>
    <row r="3778" ht="12.75">
      <c r="I3778" s="30"/>
    </row>
    <row r="3779" ht="12.75">
      <c r="I3779" s="30"/>
    </row>
    <row r="3780" ht="12.75">
      <c r="I3780" s="30"/>
    </row>
    <row r="3781" ht="12.75">
      <c r="I3781" s="30"/>
    </row>
    <row r="3782" ht="12.75">
      <c r="I3782" s="30"/>
    </row>
    <row r="3783" ht="12.75">
      <c r="I3783" s="30"/>
    </row>
    <row r="3784" ht="12.75">
      <c r="I3784" s="30"/>
    </row>
    <row r="3785" ht="12.75">
      <c r="I3785" s="30"/>
    </row>
    <row r="3786" ht="12.75">
      <c r="I3786" s="30"/>
    </row>
    <row r="3787" ht="12.75">
      <c r="I3787" s="30"/>
    </row>
    <row r="3788" ht="12.75">
      <c r="I3788" s="30"/>
    </row>
    <row r="3789" ht="12.75">
      <c r="I3789" s="30"/>
    </row>
    <row r="3790" ht="12.75">
      <c r="I3790" s="30"/>
    </row>
    <row r="3791" ht="12.75">
      <c r="I3791" s="30"/>
    </row>
    <row r="3792" ht="12.75">
      <c r="I3792" s="30"/>
    </row>
    <row r="3793" ht="12.75">
      <c r="I3793" s="30"/>
    </row>
    <row r="3794" ht="12.75">
      <c r="I3794" s="30"/>
    </row>
    <row r="3795" ht="12.75">
      <c r="I3795" s="30"/>
    </row>
    <row r="3796" ht="12.75">
      <c r="I3796" s="30"/>
    </row>
    <row r="3797" ht="12.75">
      <c r="I3797" s="30"/>
    </row>
    <row r="3798" ht="12.75">
      <c r="I3798" s="30"/>
    </row>
    <row r="3799" ht="12.75">
      <c r="I3799" s="30"/>
    </row>
    <row r="3800" ht="12.75">
      <c r="I3800" s="30"/>
    </row>
    <row r="3801" ht="12.75">
      <c r="I3801" s="30"/>
    </row>
    <row r="3802" ht="12.75">
      <c r="I3802" s="30"/>
    </row>
    <row r="3803" ht="12.75">
      <c r="I3803" s="30"/>
    </row>
    <row r="3804" ht="12.75">
      <c r="I3804" s="30"/>
    </row>
    <row r="3805" ht="12.75">
      <c r="I3805" s="30"/>
    </row>
    <row r="3806" ht="12.75">
      <c r="I3806" s="30"/>
    </row>
    <row r="3807" ht="12.75">
      <c r="I3807" s="30"/>
    </row>
    <row r="3808" ht="12.75">
      <c r="I3808" s="30"/>
    </row>
    <row r="3809" ht="12.75">
      <c r="I3809" s="30"/>
    </row>
    <row r="3810" ht="12.75">
      <c r="I3810" s="30"/>
    </row>
    <row r="3811" ht="12.75">
      <c r="I3811" s="30"/>
    </row>
    <row r="3812" ht="12.75">
      <c r="I3812" s="30"/>
    </row>
    <row r="3813" ht="12.75">
      <c r="I3813" s="30"/>
    </row>
    <row r="3814" ht="12.75">
      <c r="I3814" s="30"/>
    </row>
    <row r="3815" ht="12.75">
      <c r="I3815" s="30"/>
    </row>
    <row r="3816" ht="12.75">
      <c r="I3816" s="30"/>
    </row>
    <row r="3817" ht="12.75">
      <c r="I3817" s="30"/>
    </row>
    <row r="3818" ht="12.75">
      <c r="I3818" s="30"/>
    </row>
    <row r="3819" ht="12.75">
      <c r="I3819" s="30"/>
    </row>
    <row r="3820" ht="12.75">
      <c r="I3820" s="30"/>
    </row>
    <row r="3821" ht="12.75">
      <c r="I3821" s="30"/>
    </row>
    <row r="3822" ht="12.75">
      <c r="I3822" s="30"/>
    </row>
    <row r="3823" ht="12.75">
      <c r="I3823" s="30"/>
    </row>
    <row r="3824" ht="12.75">
      <c r="I3824" s="30"/>
    </row>
    <row r="3825" ht="12.75">
      <c r="I3825" s="30"/>
    </row>
    <row r="3826" ht="12.75">
      <c r="I3826" s="30"/>
    </row>
    <row r="3827" ht="12.75">
      <c r="I3827" s="30"/>
    </row>
    <row r="3828" ht="12.75">
      <c r="I3828" s="30"/>
    </row>
    <row r="3829" ht="12.75">
      <c r="I3829" s="30"/>
    </row>
    <row r="3830" ht="12.75">
      <c r="I3830" s="30"/>
    </row>
    <row r="3831" ht="12.75">
      <c r="I3831" s="30"/>
    </row>
    <row r="3832" ht="12.75">
      <c r="I3832" s="30"/>
    </row>
    <row r="3833" ht="12.75">
      <c r="I3833" s="30"/>
    </row>
    <row r="3834" ht="12.75">
      <c r="I3834" s="30"/>
    </row>
    <row r="3835" ht="12.75">
      <c r="I3835" s="30"/>
    </row>
    <row r="3836" ht="12.75">
      <c r="I3836" s="30"/>
    </row>
    <row r="3837" ht="12.75">
      <c r="I3837" s="30"/>
    </row>
    <row r="3838" ht="12.75">
      <c r="I3838" s="30"/>
    </row>
    <row r="3839" ht="12.75">
      <c r="I3839" s="30"/>
    </row>
    <row r="3840" ht="12.75">
      <c r="I3840" s="30"/>
    </row>
    <row r="3841" ht="12.75">
      <c r="I3841" s="30"/>
    </row>
    <row r="3842" ht="12.75">
      <c r="I3842" s="30"/>
    </row>
    <row r="3843" ht="12.75">
      <c r="I3843" s="30"/>
    </row>
    <row r="3844" ht="12.75">
      <c r="I3844" s="30"/>
    </row>
    <row r="3845" ht="12.75">
      <c r="I3845" s="30"/>
    </row>
    <row r="3846" ht="12.75">
      <c r="I3846" s="30"/>
    </row>
    <row r="3847" ht="12.75">
      <c r="I3847" s="30"/>
    </row>
    <row r="3848" ht="12.75">
      <c r="I3848" s="30"/>
    </row>
    <row r="3849" ht="12.75">
      <c r="I3849" s="30"/>
    </row>
    <row r="3850" ht="12.75">
      <c r="I3850" s="30"/>
    </row>
    <row r="3851" ht="12.75">
      <c r="I3851" s="30"/>
    </row>
    <row r="3852" ht="12.75">
      <c r="I3852" s="30"/>
    </row>
    <row r="3853" ht="12.75">
      <c r="I3853" s="30"/>
    </row>
    <row r="3854" ht="12.75">
      <c r="I3854" s="30"/>
    </row>
    <row r="3855" ht="12.75">
      <c r="I3855" s="30"/>
    </row>
    <row r="3856" ht="12.75">
      <c r="I3856" s="30"/>
    </row>
    <row r="3857" ht="12.75">
      <c r="I3857" s="30"/>
    </row>
    <row r="3858" ht="12.75">
      <c r="I3858" s="30"/>
    </row>
    <row r="3859" ht="12.75">
      <c r="I3859" s="30"/>
    </row>
    <row r="3860" ht="12.75">
      <c r="I3860" s="30"/>
    </row>
    <row r="3861" ht="12.75">
      <c r="I3861" s="30"/>
    </row>
    <row r="3862" ht="12.75">
      <c r="I3862" s="30"/>
    </row>
    <row r="3863" ht="12.75">
      <c r="I3863" s="30"/>
    </row>
    <row r="3864" ht="12.75">
      <c r="I3864" s="30"/>
    </row>
    <row r="3865" ht="12.75">
      <c r="I3865" s="30"/>
    </row>
    <row r="3866" ht="12.75">
      <c r="I3866" s="30"/>
    </row>
    <row r="3867" ht="12.75">
      <c r="I3867" s="30"/>
    </row>
    <row r="3868" ht="12.75">
      <c r="I3868" s="30"/>
    </row>
    <row r="3869" ht="12.75">
      <c r="I3869" s="30"/>
    </row>
    <row r="3870" ht="12.75">
      <c r="I3870" s="30"/>
    </row>
    <row r="3871" ht="12.75">
      <c r="I3871" s="30"/>
    </row>
    <row r="3872" ht="12.75">
      <c r="I3872" s="30"/>
    </row>
    <row r="3873" ht="12.75">
      <c r="I3873" s="30"/>
    </row>
    <row r="3874" ht="12.75">
      <c r="I3874" s="30"/>
    </row>
    <row r="3875" ht="12.75">
      <c r="I3875" s="30"/>
    </row>
    <row r="3876" ht="12.75">
      <c r="I3876" s="30"/>
    </row>
    <row r="3877" ht="12.75">
      <c r="I3877" s="30"/>
    </row>
    <row r="3878" ht="12.75">
      <c r="I3878" s="30"/>
    </row>
    <row r="3879" ht="12.75">
      <c r="I3879" s="30"/>
    </row>
    <row r="3880" ht="12.75">
      <c r="I3880" s="30"/>
    </row>
    <row r="3881" ht="12.75">
      <c r="I3881" s="30"/>
    </row>
    <row r="3882" ht="12.75">
      <c r="I3882" s="30"/>
    </row>
    <row r="3883" ht="12.75">
      <c r="I3883" s="30"/>
    </row>
    <row r="3884" ht="12.75">
      <c r="I3884" s="30"/>
    </row>
    <row r="3885" ht="12.75">
      <c r="I3885" s="30"/>
    </row>
    <row r="3886" ht="12.75">
      <c r="I3886" s="30"/>
    </row>
    <row r="3887" ht="12.75">
      <c r="I3887" s="30"/>
    </row>
    <row r="3888" ht="12.75">
      <c r="I3888" s="30"/>
    </row>
    <row r="3889" ht="12.75">
      <c r="I3889" s="30"/>
    </row>
    <row r="3890" ht="12.75">
      <c r="I3890" s="30"/>
    </row>
    <row r="3891" ht="12.75">
      <c r="I3891" s="30"/>
    </row>
    <row r="3892" ht="12.75">
      <c r="I3892" s="30"/>
    </row>
    <row r="3893" ht="12.75">
      <c r="I3893" s="30"/>
    </row>
    <row r="3894" ht="12.75">
      <c r="I3894" s="30"/>
    </row>
    <row r="3895" ht="12.75">
      <c r="I3895" s="30"/>
    </row>
    <row r="3896" ht="12.75">
      <c r="I3896" s="30"/>
    </row>
    <row r="3897" ht="12.75">
      <c r="I3897" s="30"/>
    </row>
    <row r="3898" ht="12.75">
      <c r="I3898" s="30"/>
    </row>
    <row r="3899" ht="12.75">
      <c r="I3899" s="30"/>
    </row>
    <row r="3900" ht="12.75">
      <c r="I3900" s="30"/>
    </row>
    <row r="3901" ht="12.75">
      <c r="I3901" s="30"/>
    </row>
    <row r="3902" ht="12.75">
      <c r="I3902" s="30"/>
    </row>
    <row r="3903" ht="12.75">
      <c r="I3903" s="30"/>
    </row>
    <row r="3904" ht="12.75">
      <c r="I3904" s="30"/>
    </row>
    <row r="3905" ht="12.75">
      <c r="I3905" s="30"/>
    </row>
    <row r="3906" ht="12.75">
      <c r="I3906" s="30"/>
    </row>
    <row r="3907" ht="12.75">
      <c r="I3907" s="30"/>
    </row>
    <row r="3908" ht="12.75">
      <c r="I3908" s="30"/>
    </row>
    <row r="3909" ht="12.75">
      <c r="I3909" s="30"/>
    </row>
    <row r="3910" ht="12.75">
      <c r="I3910" s="30"/>
    </row>
    <row r="3911" ht="12.75">
      <c r="I3911" s="30"/>
    </row>
    <row r="3912" ht="12.75">
      <c r="I3912" s="30"/>
    </row>
    <row r="3913" ht="12.75">
      <c r="I3913" s="30"/>
    </row>
    <row r="3914" ht="12.75">
      <c r="I3914" s="30"/>
    </row>
    <row r="3915" ht="12.75">
      <c r="I3915" s="30"/>
    </row>
    <row r="3916" ht="12.75">
      <c r="I3916" s="30"/>
    </row>
    <row r="3917" ht="12.75">
      <c r="I3917" s="30"/>
    </row>
    <row r="3918" ht="12.75">
      <c r="I3918" s="30"/>
    </row>
    <row r="3919" ht="12.75">
      <c r="I3919" s="30"/>
    </row>
    <row r="3920" ht="12.75">
      <c r="I3920" s="30"/>
    </row>
    <row r="3921" ht="12.75">
      <c r="I3921" s="30"/>
    </row>
    <row r="3922" ht="12.75">
      <c r="I3922" s="30"/>
    </row>
    <row r="3923" ht="12.75">
      <c r="I3923" s="30"/>
    </row>
    <row r="3924" ht="12.75">
      <c r="I3924" s="30"/>
    </row>
    <row r="3925" ht="12.75">
      <c r="I3925" s="30"/>
    </row>
    <row r="3926" ht="12.75">
      <c r="I3926" s="30"/>
    </row>
    <row r="3927" ht="12.75">
      <c r="I3927" s="30"/>
    </row>
    <row r="3928" ht="12.75">
      <c r="I3928" s="30"/>
    </row>
    <row r="3929" ht="12.75">
      <c r="I3929" s="30"/>
    </row>
    <row r="3930" ht="12.75">
      <c r="I3930" s="30"/>
    </row>
    <row r="3931" ht="12.75">
      <c r="I3931" s="30"/>
    </row>
    <row r="3932" ht="12.75">
      <c r="I3932" s="30"/>
    </row>
    <row r="3933" ht="12.75">
      <c r="I3933" s="30"/>
    </row>
    <row r="3934" ht="12.75">
      <c r="I3934" s="30"/>
    </row>
    <row r="3935" ht="12.75">
      <c r="I3935" s="30"/>
    </row>
    <row r="3936" ht="12.75">
      <c r="I3936" s="30"/>
    </row>
    <row r="3937" ht="12.75">
      <c r="I3937" s="30"/>
    </row>
    <row r="3938" ht="12.75">
      <c r="I3938" s="30"/>
    </row>
    <row r="3939" ht="12.75">
      <c r="I3939" s="30"/>
    </row>
    <row r="3940" ht="12.75">
      <c r="I3940" s="30"/>
    </row>
    <row r="3941" ht="12.75">
      <c r="I3941" s="30"/>
    </row>
    <row r="3942" ht="12.75">
      <c r="I3942" s="30"/>
    </row>
    <row r="3943" ht="12.75">
      <c r="I3943" s="30"/>
    </row>
    <row r="3944" ht="12.75">
      <c r="I3944" s="30"/>
    </row>
    <row r="3945" ht="12.75">
      <c r="I3945" s="30"/>
    </row>
    <row r="3946" ht="12.75">
      <c r="I3946" s="30"/>
    </row>
    <row r="3947" ht="12.75">
      <c r="I3947" s="30"/>
    </row>
    <row r="3948" ht="12.75">
      <c r="I3948" s="30"/>
    </row>
    <row r="3949" ht="12.75">
      <c r="I3949" s="30"/>
    </row>
    <row r="3950" ht="12.75">
      <c r="I3950" s="30"/>
    </row>
    <row r="3951" ht="12.75">
      <c r="I3951" s="30"/>
    </row>
    <row r="3952" ht="12.75">
      <c r="I3952" s="30"/>
    </row>
    <row r="3953" ht="12.75">
      <c r="I3953" s="30"/>
    </row>
    <row r="3954" ht="12.75">
      <c r="I3954" s="30"/>
    </row>
    <row r="3955" ht="12.75">
      <c r="I3955" s="30"/>
    </row>
    <row r="3956" ht="12.75">
      <c r="I3956" s="30"/>
    </row>
    <row r="3957" ht="12.75">
      <c r="I3957" s="30"/>
    </row>
    <row r="3958" ht="12.75">
      <c r="I3958" s="30"/>
    </row>
    <row r="3959" ht="12.75">
      <c r="I3959" s="30"/>
    </row>
    <row r="3960" ht="12.75">
      <c r="I3960" s="30"/>
    </row>
    <row r="3961" ht="12.75">
      <c r="I3961" s="30"/>
    </row>
    <row r="3962" ht="12.75">
      <c r="I3962" s="30"/>
    </row>
    <row r="3963" ht="12.75">
      <c r="I3963" s="30"/>
    </row>
    <row r="3964" ht="12.75">
      <c r="I3964" s="30"/>
    </row>
    <row r="3965" ht="12.75">
      <c r="I3965" s="30"/>
    </row>
    <row r="3966" ht="12.75">
      <c r="I3966" s="30"/>
    </row>
    <row r="3967" ht="12.75">
      <c r="I3967" s="30"/>
    </row>
    <row r="3968" ht="12.75">
      <c r="I3968" s="30"/>
    </row>
    <row r="3969" ht="12.75">
      <c r="I3969" s="30"/>
    </row>
    <row r="3970" ht="12.75">
      <c r="I3970" s="30"/>
    </row>
    <row r="3971" ht="12.75">
      <c r="I3971" s="30"/>
    </row>
    <row r="3972" ht="12.75">
      <c r="I3972" s="30"/>
    </row>
    <row r="3973" ht="12.75">
      <c r="I3973" s="30"/>
    </row>
    <row r="3974" ht="12.75">
      <c r="I3974" s="30"/>
    </row>
    <row r="3975" ht="12.75">
      <c r="I3975" s="30"/>
    </row>
    <row r="3976" ht="12.75">
      <c r="I3976" s="30"/>
    </row>
    <row r="3977" ht="12.75">
      <c r="I3977" s="30"/>
    </row>
    <row r="3978" ht="12.75">
      <c r="I3978" s="30"/>
    </row>
    <row r="3979" ht="12.75">
      <c r="I3979" s="30"/>
    </row>
    <row r="3980" ht="12.75">
      <c r="I3980" s="30"/>
    </row>
    <row r="3981" ht="12.75">
      <c r="I3981" s="30"/>
    </row>
    <row r="3982" ht="12.75">
      <c r="I3982" s="30"/>
    </row>
    <row r="3983" ht="12.75">
      <c r="I3983" s="30"/>
    </row>
    <row r="3984" ht="12.75">
      <c r="I3984" s="30"/>
    </row>
    <row r="3985" ht="12.75">
      <c r="I3985" s="30"/>
    </row>
    <row r="3986" ht="12.75">
      <c r="I3986" s="30"/>
    </row>
    <row r="3987" ht="12.75">
      <c r="I3987" s="30"/>
    </row>
    <row r="3988" ht="12.75">
      <c r="I3988" s="30"/>
    </row>
    <row r="3989" ht="12.75">
      <c r="I3989" s="30"/>
    </row>
    <row r="3990" ht="12.75">
      <c r="I3990" s="30"/>
    </row>
    <row r="3991" ht="12.75">
      <c r="I3991" s="30"/>
    </row>
    <row r="3992" ht="12.75">
      <c r="I3992" s="30"/>
    </row>
    <row r="3993" ht="12.75">
      <c r="I3993" s="30"/>
    </row>
    <row r="3994" ht="12.75">
      <c r="I3994" s="30"/>
    </row>
    <row r="3995" ht="12.75">
      <c r="I3995" s="30"/>
    </row>
    <row r="3996" ht="12.75">
      <c r="I3996" s="30"/>
    </row>
    <row r="3997" ht="12.75">
      <c r="I3997" s="30"/>
    </row>
    <row r="3998" ht="12.75">
      <c r="I3998" s="30"/>
    </row>
    <row r="3999" ht="12.75">
      <c r="I3999" s="30"/>
    </row>
    <row r="4000" ht="12.75">
      <c r="I4000" s="30"/>
    </row>
    <row r="4001" ht="12.75">
      <c r="I4001" s="30"/>
    </row>
    <row r="4002" ht="12.75">
      <c r="I4002" s="30"/>
    </row>
    <row r="4003" ht="12.75">
      <c r="I4003" s="30"/>
    </row>
    <row r="4004" ht="12.75">
      <c r="I4004" s="30"/>
    </row>
    <row r="4005" ht="12.75">
      <c r="I4005" s="30"/>
    </row>
    <row r="4006" ht="12.75">
      <c r="I4006" s="30"/>
    </row>
    <row r="4007" ht="12.75">
      <c r="I4007" s="30"/>
    </row>
    <row r="4008" ht="12.75">
      <c r="I4008" s="30"/>
    </row>
    <row r="4009" ht="12.75">
      <c r="I4009" s="30"/>
    </row>
    <row r="4010" ht="12.75">
      <c r="I4010" s="30"/>
    </row>
    <row r="4011" ht="12.75">
      <c r="I4011" s="30"/>
    </row>
    <row r="4012" ht="12.75">
      <c r="I4012" s="30"/>
    </row>
    <row r="4013" ht="12.75">
      <c r="I4013" s="30"/>
    </row>
    <row r="4014" ht="12.75">
      <c r="I4014" s="30"/>
    </row>
    <row r="4015" ht="12.75">
      <c r="I4015" s="30"/>
    </row>
    <row r="4016" ht="12.75">
      <c r="I4016" s="30"/>
    </row>
    <row r="4017" ht="12.75">
      <c r="I4017" s="30"/>
    </row>
    <row r="4018" ht="12.75">
      <c r="I4018" s="30"/>
    </row>
    <row r="4019" ht="12.75">
      <c r="I4019" s="30"/>
    </row>
    <row r="4020" ht="12.75">
      <c r="I4020" s="30"/>
    </row>
    <row r="4021" ht="12.75">
      <c r="I4021" s="30"/>
    </row>
    <row r="4022" ht="12.75">
      <c r="I4022" s="30"/>
    </row>
    <row r="4023" ht="12.75">
      <c r="I4023" s="30"/>
    </row>
    <row r="4024" ht="12.75">
      <c r="I4024" s="30"/>
    </row>
    <row r="4025" ht="12.75">
      <c r="I4025" s="30"/>
    </row>
    <row r="4026" ht="12.75">
      <c r="I4026" s="30"/>
    </row>
    <row r="4027" ht="12.75">
      <c r="I4027" s="30"/>
    </row>
    <row r="4028" ht="12.75">
      <c r="I4028" s="30"/>
    </row>
    <row r="4029" ht="12.75">
      <c r="I4029" s="30"/>
    </row>
    <row r="4030" ht="12.75">
      <c r="I4030" s="30"/>
    </row>
    <row r="4031" ht="12.75">
      <c r="I4031" s="30"/>
    </row>
    <row r="4032" ht="12.75">
      <c r="I4032" s="30"/>
    </row>
    <row r="4033" ht="12.75">
      <c r="I4033" s="30"/>
    </row>
    <row r="4034" ht="12.75">
      <c r="I4034" s="30"/>
    </row>
    <row r="4035" ht="12.75">
      <c r="I4035" s="30"/>
    </row>
    <row r="4036" ht="12.75">
      <c r="I4036" s="30"/>
    </row>
    <row r="4037" ht="12.75">
      <c r="I4037" s="30"/>
    </row>
    <row r="4038" ht="12.75">
      <c r="I4038" s="30"/>
    </row>
    <row r="4039" ht="12.75">
      <c r="I4039" s="30"/>
    </row>
    <row r="4040" ht="12.75">
      <c r="I4040" s="30"/>
    </row>
    <row r="4041" ht="12.75">
      <c r="I4041" s="30"/>
    </row>
    <row r="4042" ht="12.75">
      <c r="I4042" s="30"/>
    </row>
    <row r="4043" ht="12.75">
      <c r="I4043" s="30"/>
    </row>
    <row r="4044" ht="12.75">
      <c r="I4044" s="30"/>
    </row>
    <row r="4045" ht="12.75">
      <c r="I4045" s="30"/>
    </row>
    <row r="4046" ht="12.75">
      <c r="I4046" s="30"/>
    </row>
    <row r="4047" ht="12.75">
      <c r="I4047" s="30"/>
    </row>
    <row r="4048" ht="12.75">
      <c r="I4048" s="30"/>
    </row>
    <row r="4049" ht="12.75">
      <c r="I4049" s="30"/>
    </row>
    <row r="4050" ht="12.75">
      <c r="I4050" s="30"/>
    </row>
    <row r="4051" ht="12.75">
      <c r="I4051" s="30"/>
    </row>
    <row r="4052" ht="12.75">
      <c r="I4052" s="30"/>
    </row>
    <row r="4053" ht="12.75">
      <c r="I4053" s="30"/>
    </row>
    <row r="4054" ht="12.75">
      <c r="I4054" s="30"/>
    </row>
    <row r="4055" ht="12.75">
      <c r="I4055" s="30"/>
    </row>
    <row r="4056" ht="12.75">
      <c r="I4056" s="30"/>
    </row>
    <row r="4057" ht="12.75">
      <c r="I4057" s="30"/>
    </row>
    <row r="4058" ht="12.75">
      <c r="I4058" s="30"/>
    </row>
    <row r="4059" ht="12.75">
      <c r="I4059" s="30"/>
    </row>
    <row r="4060" ht="12.75">
      <c r="I4060" s="30"/>
    </row>
    <row r="4061" ht="12.75">
      <c r="I4061" s="30"/>
    </row>
    <row r="4062" ht="12.75">
      <c r="I4062" s="30"/>
    </row>
    <row r="4063" ht="12.75">
      <c r="I4063" s="30"/>
    </row>
    <row r="4064" ht="12.75">
      <c r="I4064" s="30"/>
    </row>
    <row r="4065" ht="12.75">
      <c r="I4065" s="30"/>
    </row>
    <row r="4066" ht="12.75">
      <c r="I4066" s="30"/>
    </row>
    <row r="4067" ht="12.75">
      <c r="I4067" s="30"/>
    </row>
    <row r="4068" ht="12.75">
      <c r="I4068" s="30"/>
    </row>
    <row r="4069" ht="12.75">
      <c r="I4069" s="30"/>
    </row>
    <row r="4070" ht="12.75">
      <c r="I4070" s="30"/>
    </row>
    <row r="4071" ht="12.75">
      <c r="I4071" s="30"/>
    </row>
    <row r="4072" ht="12.75">
      <c r="I4072" s="30"/>
    </row>
    <row r="4073" ht="12.75">
      <c r="I4073" s="30"/>
    </row>
    <row r="4074" ht="12.75">
      <c r="I4074" s="30"/>
    </row>
    <row r="4075" ht="12.75">
      <c r="I4075" s="30"/>
    </row>
    <row r="4076" ht="12.75">
      <c r="I4076" s="30"/>
    </row>
    <row r="4077" ht="12.75">
      <c r="I4077" s="30"/>
    </row>
    <row r="4078" ht="12.75">
      <c r="I4078" s="30"/>
    </row>
    <row r="4079" ht="12.75">
      <c r="I4079" s="30"/>
    </row>
    <row r="4080" ht="12.75">
      <c r="I4080" s="30"/>
    </row>
    <row r="4081" ht="12.75">
      <c r="I4081" s="30"/>
    </row>
    <row r="4082" ht="12.75">
      <c r="I4082" s="30"/>
    </row>
    <row r="4083" ht="12.75">
      <c r="I4083" s="30"/>
    </row>
    <row r="4084" ht="12.75">
      <c r="I4084" s="30"/>
    </row>
    <row r="4085" ht="12.75">
      <c r="I4085" s="30"/>
    </row>
    <row r="4086" ht="12.75">
      <c r="I4086" s="30"/>
    </row>
    <row r="4087" ht="12.75">
      <c r="I4087" s="30"/>
    </row>
    <row r="4088" ht="12.75">
      <c r="I4088" s="30"/>
    </row>
    <row r="4089" ht="12.75">
      <c r="I4089" s="30"/>
    </row>
    <row r="4090" ht="12.75">
      <c r="I4090" s="30"/>
    </row>
    <row r="4091" ht="12.75">
      <c r="I4091" s="30"/>
    </row>
    <row r="4092" ht="12.75">
      <c r="I4092" s="30"/>
    </row>
    <row r="4093" ht="12.75">
      <c r="I4093" s="30"/>
    </row>
    <row r="4094" ht="12.75">
      <c r="I4094" s="30"/>
    </row>
    <row r="4095" ht="12.75">
      <c r="I4095" s="30"/>
    </row>
    <row r="4096" ht="12.75">
      <c r="I4096" s="30"/>
    </row>
    <row r="4097" ht="12.75">
      <c r="I4097" s="30"/>
    </row>
    <row r="4098" ht="12.75">
      <c r="I4098" s="30"/>
    </row>
    <row r="4099" ht="12.75">
      <c r="I4099" s="30"/>
    </row>
    <row r="4100" ht="12.75">
      <c r="I4100" s="30"/>
    </row>
    <row r="4101" ht="12.75">
      <c r="I4101" s="30"/>
    </row>
    <row r="4102" ht="12.75">
      <c r="I4102" s="30"/>
    </row>
    <row r="4103" ht="12.75">
      <c r="I4103" s="30"/>
    </row>
    <row r="4104" ht="12.75">
      <c r="I4104" s="30"/>
    </row>
    <row r="4105" ht="12.75">
      <c r="I4105" s="30"/>
    </row>
    <row r="4106" ht="12.75">
      <c r="I4106" s="30"/>
    </row>
    <row r="4107" ht="12.75">
      <c r="I4107" s="30"/>
    </row>
    <row r="4108" ht="12.75">
      <c r="I4108" s="30"/>
    </row>
    <row r="4109" ht="12.75">
      <c r="I4109" s="30"/>
    </row>
    <row r="4110" ht="12.75">
      <c r="I4110" s="30"/>
    </row>
    <row r="4111" ht="12.75">
      <c r="I4111" s="30"/>
    </row>
    <row r="4112" ht="12.75">
      <c r="I4112" s="30"/>
    </row>
    <row r="4113" ht="12.75">
      <c r="I4113" s="30"/>
    </row>
    <row r="4114" ht="12.75">
      <c r="I4114" s="30"/>
    </row>
    <row r="4115" ht="12.75">
      <c r="I4115" s="30"/>
    </row>
    <row r="4116" ht="12.75">
      <c r="I4116" s="30"/>
    </row>
    <row r="4117" ht="12.75">
      <c r="I4117" s="30"/>
    </row>
    <row r="4118" ht="12.75">
      <c r="I4118" s="30"/>
    </row>
    <row r="4119" ht="12.75">
      <c r="I4119" s="30"/>
    </row>
    <row r="4120" ht="12.75">
      <c r="I4120" s="30"/>
    </row>
    <row r="4121" ht="12.75">
      <c r="I4121" s="30"/>
    </row>
    <row r="4122" ht="12.75">
      <c r="I4122" s="30"/>
    </row>
    <row r="4123" ht="12.75">
      <c r="I4123" s="30"/>
    </row>
    <row r="4124" ht="12.75">
      <c r="I4124" s="30"/>
    </row>
    <row r="4125" ht="12.75">
      <c r="I4125" s="30"/>
    </row>
    <row r="4126" ht="12.75">
      <c r="I4126" s="30"/>
    </row>
    <row r="4127" ht="12.75">
      <c r="I4127" s="30"/>
    </row>
    <row r="4128" ht="12.75">
      <c r="I4128" s="30"/>
    </row>
    <row r="4129" ht="12.75">
      <c r="I4129" s="30"/>
    </row>
    <row r="4130" ht="12.75">
      <c r="I4130" s="30"/>
    </row>
    <row r="4131" ht="12.75">
      <c r="I4131" s="30"/>
    </row>
    <row r="4132" ht="12.75">
      <c r="I4132" s="30"/>
    </row>
    <row r="4133" ht="12.75">
      <c r="I4133" s="30"/>
    </row>
    <row r="4134" ht="12.75">
      <c r="I4134" s="30"/>
    </row>
    <row r="4135" ht="12.75">
      <c r="I4135" s="30"/>
    </row>
    <row r="4136" ht="12.75">
      <c r="I4136" s="30"/>
    </row>
    <row r="4137" ht="12.75">
      <c r="I4137" s="30"/>
    </row>
    <row r="4138" ht="12.75">
      <c r="I4138" s="30"/>
    </row>
    <row r="4139" ht="12.75">
      <c r="I4139" s="30"/>
    </row>
    <row r="4140" ht="12.75">
      <c r="I4140" s="30"/>
    </row>
    <row r="4141" ht="12.75">
      <c r="I4141" s="30"/>
    </row>
    <row r="4142" ht="12.75">
      <c r="I4142" s="30"/>
    </row>
    <row r="4143" ht="12.75">
      <c r="I4143" s="30"/>
    </row>
    <row r="4144" ht="12.75">
      <c r="I4144" s="30"/>
    </row>
    <row r="4145" ht="12.75">
      <c r="I4145" s="30"/>
    </row>
    <row r="4146" ht="12.75">
      <c r="I4146" s="30"/>
    </row>
    <row r="4147" ht="12.75">
      <c r="I4147" s="30"/>
    </row>
    <row r="4148" ht="12.75">
      <c r="I4148" s="30"/>
    </row>
    <row r="4149" ht="12.75">
      <c r="I4149" s="30"/>
    </row>
    <row r="4150" ht="12.75">
      <c r="I4150" s="30"/>
    </row>
    <row r="4151" ht="12.75">
      <c r="I4151" s="30"/>
    </row>
    <row r="4152" ht="12.75">
      <c r="I4152" s="30"/>
    </row>
    <row r="4153" ht="12.75">
      <c r="I4153" s="30"/>
    </row>
    <row r="4154" ht="12.75">
      <c r="I4154" s="30"/>
    </row>
    <row r="4155" ht="12.75">
      <c r="I4155" s="30"/>
    </row>
    <row r="4156" ht="12.75">
      <c r="I4156" s="30"/>
    </row>
    <row r="4157" ht="12.75">
      <c r="I4157" s="30"/>
    </row>
    <row r="4158" ht="12.75">
      <c r="I4158" s="30"/>
    </row>
    <row r="4159" ht="12.75">
      <c r="I4159" s="30"/>
    </row>
    <row r="4160" ht="12.75">
      <c r="I4160" s="30"/>
    </row>
    <row r="4161" ht="12.75">
      <c r="I4161" s="30"/>
    </row>
    <row r="4162" ht="12.75">
      <c r="I4162" s="30"/>
    </row>
    <row r="4163" ht="12.75">
      <c r="I4163" s="30"/>
    </row>
    <row r="4164" ht="12.75">
      <c r="I4164" s="30"/>
    </row>
    <row r="4165" ht="12.75">
      <c r="I4165" s="30"/>
    </row>
    <row r="4166" ht="12.75">
      <c r="I4166" s="30"/>
    </row>
    <row r="4167" ht="12.75">
      <c r="I4167" s="30"/>
    </row>
    <row r="4168" ht="12.75">
      <c r="I4168" s="30"/>
    </row>
    <row r="4169" ht="12.75">
      <c r="I4169" s="30"/>
    </row>
    <row r="4170" ht="12.75">
      <c r="I4170" s="30"/>
    </row>
    <row r="4171" ht="12.75">
      <c r="I4171" s="30"/>
    </row>
    <row r="4172" ht="12.75">
      <c r="I4172" s="30"/>
    </row>
    <row r="4173" ht="12.75">
      <c r="I4173" s="30"/>
    </row>
    <row r="4174" ht="12.75">
      <c r="I4174" s="30"/>
    </row>
    <row r="4175" ht="12.75">
      <c r="I4175" s="30"/>
    </row>
    <row r="4176" ht="12.75">
      <c r="I4176" s="30"/>
    </row>
    <row r="4177" ht="12.75">
      <c r="I4177" s="30"/>
    </row>
    <row r="4178" ht="12.75">
      <c r="I4178" s="30"/>
    </row>
    <row r="4179" ht="12.75">
      <c r="I4179" s="30"/>
    </row>
    <row r="4180" ht="12.75">
      <c r="I4180" s="30"/>
    </row>
    <row r="4181" ht="12.75">
      <c r="I4181" s="30"/>
    </row>
    <row r="4182" ht="12.75">
      <c r="I4182" s="30"/>
    </row>
    <row r="4183" ht="12.75">
      <c r="I4183" s="30"/>
    </row>
    <row r="4184" ht="12.75">
      <c r="I4184" s="30"/>
    </row>
    <row r="4185" ht="12.75">
      <c r="I4185" s="30"/>
    </row>
    <row r="4186" ht="12.75">
      <c r="I4186" s="30"/>
    </row>
    <row r="4187" ht="12.75">
      <c r="I4187" s="30"/>
    </row>
    <row r="4188" ht="12.75">
      <c r="I4188" s="30"/>
    </row>
    <row r="4189" ht="12.75">
      <c r="I4189" s="30"/>
    </row>
    <row r="4190" ht="12.75">
      <c r="I4190" s="30"/>
    </row>
    <row r="4191" ht="12.75">
      <c r="I4191" s="30"/>
    </row>
    <row r="4192" ht="12.75">
      <c r="I4192" s="30"/>
    </row>
    <row r="4193" ht="12.75">
      <c r="I4193" s="30"/>
    </row>
    <row r="4194" ht="12.75">
      <c r="I4194" s="30"/>
    </row>
    <row r="4195" ht="12.75">
      <c r="I4195" s="30"/>
    </row>
    <row r="4196" ht="12.75">
      <c r="I4196" s="30"/>
    </row>
    <row r="4197" ht="12.75">
      <c r="I4197" s="30"/>
    </row>
    <row r="4198" ht="12.75">
      <c r="I4198" s="30"/>
    </row>
    <row r="4199" ht="12.75">
      <c r="I4199" s="30"/>
    </row>
    <row r="4200" ht="12.75">
      <c r="I4200" s="30"/>
    </row>
    <row r="4201" ht="12.75">
      <c r="I4201" s="30"/>
    </row>
    <row r="4202" ht="12.75">
      <c r="I4202" s="30"/>
    </row>
    <row r="4203" ht="12.75">
      <c r="I4203" s="30"/>
    </row>
    <row r="4204" ht="12.75">
      <c r="I4204" s="30"/>
    </row>
    <row r="4205" ht="12.75">
      <c r="I4205" s="30"/>
    </row>
    <row r="4206" ht="12.75">
      <c r="I4206" s="30"/>
    </row>
    <row r="4207" ht="12.75">
      <c r="I4207" s="30"/>
    </row>
    <row r="4208" ht="12.75">
      <c r="I4208" s="30"/>
    </row>
    <row r="4209" ht="12.75">
      <c r="I4209" s="30"/>
    </row>
    <row r="4210" ht="12.75">
      <c r="I4210" s="30"/>
    </row>
    <row r="4211" ht="12.75">
      <c r="I4211" s="30"/>
    </row>
    <row r="4212" ht="12.75">
      <c r="I4212" s="30"/>
    </row>
    <row r="4213" ht="12.75">
      <c r="I4213" s="30"/>
    </row>
    <row r="4214" ht="12.75">
      <c r="I4214" s="30"/>
    </row>
    <row r="4215" ht="12.75">
      <c r="I4215" s="30"/>
    </row>
    <row r="4216" ht="12.75">
      <c r="I4216" s="30"/>
    </row>
    <row r="4217" ht="12.75">
      <c r="I4217" s="30"/>
    </row>
    <row r="4218" ht="12.75">
      <c r="I4218" s="30"/>
    </row>
    <row r="4219" ht="12.75">
      <c r="I4219" s="30"/>
    </row>
    <row r="4220" ht="12.75">
      <c r="I4220" s="30"/>
    </row>
    <row r="4221" ht="12.75">
      <c r="I4221" s="30"/>
    </row>
    <row r="4222" ht="12.75">
      <c r="I4222" s="30"/>
    </row>
    <row r="4223" ht="12.75">
      <c r="I4223" s="30"/>
    </row>
    <row r="4224" ht="12.75">
      <c r="I4224" s="30"/>
    </row>
    <row r="4225" ht="12.75">
      <c r="I4225" s="30"/>
    </row>
    <row r="4226" ht="12.75">
      <c r="I4226" s="30"/>
    </row>
    <row r="4227" ht="12.75">
      <c r="I4227" s="30"/>
    </row>
    <row r="4228" ht="12.75">
      <c r="I4228" s="30"/>
    </row>
    <row r="4229" ht="12.75">
      <c r="I4229" s="30"/>
    </row>
    <row r="4230" ht="12.75">
      <c r="I4230" s="30"/>
    </row>
    <row r="4231" ht="12.75">
      <c r="I4231" s="30"/>
    </row>
    <row r="4232" ht="12.75">
      <c r="I4232" s="30"/>
    </row>
    <row r="4233" ht="12.75">
      <c r="I4233" s="30"/>
    </row>
    <row r="4234" ht="12.75">
      <c r="I4234" s="30"/>
    </row>
    <row r="4235" ht="12.75">
      <c r="I4235" s="30"/>
    </row>
    <row r="4236" ht="12.75">
      <c r="I4236" s="30"/>
    </row>
    <row r="4237" ht="12.75">
      <c r="I4237" s="30"/>
    </row>
    <row r="4238" ht="12.75">
      <c r="I4238" s="30"/>
    </row>
    <row r="4239" ht="12.75">
      <c r="I4239" s="30"/>
    </row>
    <row r="4240" ht="12.75">
      <c r="I4240" s="30"/>
    </row>
    <row r="4241" ht="12.75">
      <c r="I4241" s="30"/>
    </row>
    <row r="4242" ht="12.75">
      <c r="I4242" s="30"/>
    </row>
    <row r="4243" ht="12.75">
      <c r="I4243" s="30"/>
    </row>
    <row r="4244" ht="12.75">
      <c r="I4244" s="30"/>
    </row>
    <row r="4245" ht="12.75">
      <c r="I4245" s="30"/>
    </row>
    <row r="4246" ht="12.75">
      <c r="I4246" s="30"/>
    </row>
    <row r="4247" ht="12.75">
      <c r="I4247" s="30"/>
    </row>
    <row r="4248" ht="12.75">
      <c r="I4248" s="30"/>
    </row>
    <row r="4249" ht="12.75">
      <c r="I4249" s="30"/>
    </row>
    <row r="4250" ht="12.75">
      <c r="I4250" s="30"/>
    </row>
    <row r="4251" ht="12.75">
      <c r="I4251" s="30"/>
    </row>
    <row r="4252" ht="12.75">
      <c r="I4252" s="30"/>
    </row>
    <row r="4253" ht="12.75">
      <c r="I4253" s="30"/>
    </row>
    <row r="4254" ht="12.75">
      <c r="I4254" s="30"/>
    </row>
    <row r="4255" ht="12.75">
      <c r="I4255" s="30"/>
    </row>
    <row r="4256" ht="12.75">
      <c r="I4256" s="30"/>
    </row>
    <row r="4257" ht="12.75">
      <c r="I4257" s="30"/>
    </row>
    <row r="4258" ht="12.75">
      <c r="I4258" s="30"/>
    </row>
    <row r="4259" ht="12.75">
      <c r="I4259" s="30"/>
    </row>
    <row r="4260" ht="12.75">
      <c r="I4260" s="30"/>
    </row>
    <row r="4261" ht="12.75">
      <c r="I4261" s="30"/>
    </row>
    <row r="4262" ht="12.75">
      <c r="I4262" s="30"/>
    </row>
    <row r="4263" ht="12.75">
      <c r="I4263" s="30"/>
    </row>
    <row r="4264" ht="12.75">
      <c r="I4264" s="30"/>
    </row>
    <row r="4265" ht="12.75">
      <c r="I4265" s="30"/>
    </row>
    <row r="4266" ht="12.75">
      <c r="I4266" s="30"/>
    </row>
    <row r="4267" ht="12.75">
      <c r="I4267" s="30"/>
    </row>
    <row r="4268" ht="12.75">
      <c r="I4268" s="30"/>
    </row>
    <row r="4269" ht="12.75">
      <c r="I4269" s="30"/>
    </row>
    <row r="4270" ht="12.75">
      <c r="I4270" s="30"/>
    </row>
    <row r="4271" ht="12.75">
      <c r="I4271" s="30"/>
    </row>
    <row r="4272" ht="12.75">
      <c r="I4272" s="30"/>
    </row>
    <row r="4273" ht="12.75">
      <c r="I4273" s="30"/>
    </row>
    <row r="4274" ht="12.75">
      <c r="I4274" s="30"/>
    </row>
    <row r="4275" ht="12.75">
      <c r="I4275" s="30"/>
    </row>
    <row r="4276" ht="12.75">
      <c r="I4276" s="30"/>
    </row>
    <row r="4277" ht="12.75">
      <c r="I4277" s="30"/>
    </row>
    <row r="4278" ht="12.75">
      <c r="I4278" s="30"/>
    </row>
    <row r="4279" ht="12.75">
      <c r="I4279" s="30"/>
    </row>
    <row r="4280" ht="12.75">
      <c r="I4280" s="30"/>
    </row>
    <row r="4281" ht="12.75">
      <c r="I4281" s="30"/>
    </row>
    <row r="4282" ht="12.75">
      <c r="I4282" s="30"/>
    </row>
    <row r="4283" ht="12.75">
      <c r="I4283" s="30"/>
    </row>
    <row r="4284" ht="12.75">
      <c r="I4284" s="30"/>
    </row>
    <row r="4285" ht="12.75">
      <c r="I4285" s="30"/>
    </row>
    <row r="4286" ht="12.75">
      <c r="I4286" s="30"/>
    </row>
    <row r="4287" ht="12.75">
      <c r="I4287" s="30"/>
    </row>
    <row r="4288" ht="12.75">
      <c r="I4288" s="30"/>
    </row>
    <row r="4289" ht="12.75">
      <c r="I4289" s="30"/>
    </row>
    <row r="4290" ht="12.75">
      <c r="I4290" s="30"/>
    </row>
    <row r="4291" ht="12.75">
      <c r="I4291" s="30"/>
    </row>
    <row r="4292" ht="12.75">
      <c r="I4292" s="30"/>
    </row>
    <row r="4293" ht="12.75">
      <c r="I4293" s="30"/>
    </row>
    <row r="4294" ht="12.75">
      <c r="I4294" s="30"/>
    </row>
    <row r="4295" ht="12.75">
      <c r="I4295" s="30"/>
    </row>
    <row r="4296" ht="12.75">
      <c r="I4296" s="30"/>
    </row>
    <row r="4297" ht="12.75">
      <c r="I4297" s="30"/>
    </row>
    <row r="4298" ht="12.75">
      <c r="I4298" s="30"/>
    </row>
    <row r="4299" ht="12.75">
      <c r="I4299" s="30"/>
    </row>
    <row r="4300" ht="12.75">
      <c r="I4300" s="30"/>
    </row>
    <row r="4301" ht="12.75">
      <c r="I4301" s="30"/>
    </row>
    <row r="4302" ht="12.75">
      <c r="I4302" s="30"/>
    </row>
    <row r="4303" ht="12.75">
      <c r="I4303" s="30"/>
    </row>
    <row r="4304" ht="12.75">
      <c r="I4304" s="30"/>
    </row>
    <row r="4305" ht="12.75">
      <c r="I4305" s="30"/>
    </row>
    <row r="4306" ht="12.75">
      <c r="I4306" s="30"/>
    </row>
    <row r="4307" ht="12.75">
      <c r="I4307" s="30"/>
    </row>
    <row r="4308" ht="12.75">
      <c r="I4308" s="30"/>
    </row>
    <row r="4309" ht="12.75">
      <c r="I4309" s="30"/>
    </row>
    <row r="4310" ht="12.75">
      <c r="I4310" s="30"/>
    </row>
    <row r="4311" ht="12.75">
      <c r="I4311" s="30"/>
    </row>
    <row r="4312" ht="12.75">
      <c r="I4312" s="30"/>
    </row>
    <row r="4313" ht="12.75">
      <c r="I4313" s="30"/>
    </row>
    <row r="4314" ht="12.75">
      <c r="I4314" s="30"/>
    </row>
    <row r="4315" ht="12.75">
      <c r="I4315" s="30"/>
    </row>
    <row r="4316" ht="12.75">
      <c r="I4316" s="30"/>
    </row>
    <row r="4317" ht="12.75">
      <c r="I4317" s="30"/>
    </row>
    <row r="4318" ht="12.75">
      <c r="I4318" s="30"/>
    </row>
    <row r="4319" ht="12.75">
      <c r="I4319" s="30"/>
    </row>
    <row r="4320" ht="12.75">
      <c r="I4320" s="30"/>
    </row>
    <row r="4321" ht="12.75">
      <c r="I4321" s="30"/>
    </row>
    <row r="4322" ht="12.75">
      <c r="I4322" s="30"/>
    </row>
    <row r="4323" ht="12.75">
      <c r="I4323" s="30"/>
    </row>
    <row r="4324" ht="12.75">
      <c r="I4324" s="30"/>
    </row>
    <row r="4325" ht="12.75">
      <c r="I4325" s="30"/>
    </row>
    <row r="4326" ht="12.75">
      <c r="I4326" s="30"/>
    </row>
    <row r="4327" ht="12.75">
      <c r="I4327" s="30"/>
    </row>
    <row r="4328" ht="12.75">
      <c r="I4328" s="30"/>
    </row>
    <row r="4329" ht="12.75">
      <c r="I4329" s="30"/>
    </row>
    <row r="4330" ht="12.75">
      <c r="I4330" s="30"/>
    </row>
    <row r="4331" ht="12.75">
      <c r="I4331" s="30"/>
    </row>
    <row r="4332" ht="12.75">
      <c r="I4332" s="30"/>
    </row>
    <row r="4333" ht="12.75">
      <c r="I4333" s="30"/>
    </row>
    <row r="4334" ht="12.75">
      <c r="I4334" s="30"/>
    </row>
    <row r="4335" ht="12.75">
      <c r="I4335" s="30"/>
    </row>
    <row r="4336" ht="12.75">
      <c r="I4336" s="30"/>
    </row>
    <row r="4337" ht="12.75">
      <c r="I4337" s="30"/>
    </row>
    <row r="4338" ht="12.75">
      <c r="I4338" s="30"/>
    </row>
    <row r="4339" ht="12.75">
      <c r="I4339" s="30"/>
    </row>
    <row r="4340" ht="12.75">
      <c r="I4340" s="30"/>
    </row>
    <row r="4341" ht="12.75">
      <c r="I4341" s="30"/>
    </row>
    <row r="4342" ht="12.75">
      <c r="I4342" s="30"/>
    </row>
    <row r="4343" ht="12.75">
      <c r="I4343" s="30"/>
    </row>
    <row r="4344" ht="12.75">
      <c r="I4344" s="30"/>
    </row>
    <row r="4345" ht="12.75">
      <c r="I4345" s="30"/>
    </row>
    <row r="4346" ht="12.75">
      <c r="I4346" s="30"/>
    </row>
    <row r="4347" ht="12.75">
      <c r="I4347" s="30"/>
    </row>
    <row r="4348" ht="12.75">
      <c r="I4348" s="30"/>
    </row>
    <row r="4349" ht="12.75">
      <c r="I4349" s="30"/>
    </row>
    <row r="4350" ht="12.75">
      <c r="I4350" s="30"/>
    </row>
    <row r="4351" ht="12.75">
      <c r="I4351" s="30"/>
    </row>
    <row r="4352" ht="12.75">
      <c r="I4352" s="30"/>
    </row>
    <row r="4353" ht="12.75">
      <c r="I4353" s="30"/>
    </row>
    <row r="4354" ht="12.75">
      <c r="I4354" s="30"/>
    </row>
    <row r="4355" ht="12.75">
      <c r="I4355" s="30"/>
    </row>
    <row r="4356" ht="12.75">
      <c r="I4356" s="30"/>
    </row>
    <row r="4357" ht="12.75">
      <c r="I4357" s="30"/>
    </row>
    <row r="4358" ht="12.75">
      <c r="I4358" s="30"/>
    </row>
    <row r="4359" ht="12.75">
      <c r="I4359" s="30"/>
    </row>
    <row r="4360" ht="12.75">
      <c r="I4360" s="30"/>
    </row>
    <row r="4361" ht="12.75">
      <c r="I4361" s="30"/>
    </row>
    <row r="4362" ht="12.75">
      <c r="I4362" s="30"/>
    </row>
    <row r="4363" ht="12.75">
      <c r="I4363" s="30"/>
    </row>
    <row r="4364" ht="12.75">
      <c r="I4364" s="30"/>
    </row>
    <row r="4365" ht="12.75">
      <c r="I4365" s="30"/>
    </row>
    <row r="4366" ht="12.75">
      <c r="I4366" s="30"/>
    </row>
    <row r="4367" ht="12.75">
      <c r="I4367" s="30"/>
    </row>
    <row r="4368" ht="12.75">
      <c r="I4368" s="30"/>
    </row>
    <row r="4369" ht="12.75">
      <c r="I4369" s="30"/>
    </row>
    <row r="4370" ht="12.75">
      <c r="I4370" s="30"/>
    </row>
    <row r="4371" ht="12.75">
      <c r="I4371" s="30"/>
    </row>
    <row r="4372" ht="12.75">
      <c r="I4372" s="30"/>
    </row>
    <row r="4373" ht="12.75">
      <c r="I4373" s="30"/>
    </row>
    <row r="4374" ht="12.75">
      <c r="I4374" s="30"/>
    </row>
    <row r="4375" ht="12.75">
      <c r="I4375" s="30"/>
    </row>
    <row r="4376" ht="12.75">
      <c r="I4376" s="30"/>
    </row>
    <row r="4377" ht="12.75">
      <c r="I4377" s="30"/>
    </row>
    <row r="4378" ht="12.75">
      <c r="I4378" s="30"/>
    </row>
    <row r="4379" ht="12.75">
      <c r="I4379" s="30"/>
    </row>
    <row r="4380" ht="12.75">
      <c r="I4380" s="30"/>
    </row>
    <row r="4381" ht="12.75">
      <c r="I4381" s="30"/>
    </row>
    <row r="4382" ht="12.75">
      <c r="I4382" s="30"/>
    </row>
    <row r="4383" ht="12.75">
      <c r="I4383" s="30"/>
    </row>
    <row r="4384" ht="12.75">
      <c r="I4384" s="30"/>
    </row>
    <row r="4385" ht="12.75">
      <c r="I4385" s="30"/>
    </row>
    <row r="4386" ht="12.75">
      <c r="I4386" s="30"/>
    </row>
    <row r="4387" ht="12.75">
      <c r="I4387" s="30"/>
    </row>
    <row r="4388" ht="12.75">
      <c r="I4388" s="30"/>
    </row>
    <row r="4389" ht="12.75">
      <c r="I4389" s="30"/>
    </row>
    <row r="4390" ht="12.75">
      <c r="I4390" s="30"/>
    </row>
    <row r="4391" ht="12.75">
      <c r="I4391" s="30"/>
    </row>
    <row r="4392" ht="12.75">
      <c r="I4392" s="30"/>
    </row>
    <row r="4393" ht="12.75">
      <c r="I4393" s="30"/>
    </row>
    <row r="4394" ht="12.75">
      <c r="I4394" s="30"/>
    </row>
    <row r="4395" ht="12.75">
      <c r="I4395" s="30"/>
    </row>
    <row r="4396" ht="12.75">
      <c r="I4396" s="30"/>
    </row>
    <row r="4397" ht="12.75">
      <c r="I4397" s="30"/>
    </row>
    <row r="4398" ht="12.75">
      <c r="I4398" s="30"/>
    </row>
    <row r="4399" ht="12.75">
      <c r="I4399" s="30"/>
    </row>
    <row r="4400" ht="12.75">
      <c r="I4400" s="30"/>
    </row>
    <row r="4401" ht="12.75">
      <c r="I4401" s="30"/>
    </row>
    <row r="4402" ht="12.75">
      <c r="I4402" s="30"/>
    </row>
    <row r="4403" ht="12.75">
      <c r="I4403" s="30"/>
    </row>
    <row r="4404" ht="12.75">
      <c r="I4404" s="30"/>
    </row>
    <row r="4405" ht="12.75">
      <c r="I4405" s="30"/>
    </row>
    <row r="4406" ht="12.75">
      <c r="I4406" s="30"/>
    </row>
    <row r="4407" ht="12.75">
      <c r="I4407" s="30"/>
    </row>
    <row r="4408" ht="12.75">
      <c r="I4408" s="30"/>
    </row>
    <row r="4409" ht="12.75">
      <c r="I4409" s="30"/>
    </row>
    <row r="4410" ht="12.75">
      <c r="I4410" s="30"/>
    </row>
    <row r="4411" ht="12.75">
      <c r="I4411" s="30"/>
    </row>
    <row r="4412" ht="12.75">
      <c r="I4412" s="30"/>
    </row>
    <row r="4413" ht="12.75">
      <c r="I4413" s="30"/>
    </row>
    <row r="4414" ht="12.75">
      <c r="I4414" s="30"/>
    </row>
    <row r="4415" ht="12.75">
      <c r="I4415" s="30"/>
    </row>
    <row r="4416" ht="12.75">
      <c r="I4416" s="30"/>
    </row>
    <row r="4417" ht="12.75">
      <c r="I4417" s="30"/>
    </row>
    <row r="4418" ht="12.75">
      <c r="I4418" s="30"/>
    </row>
    <row r="4419" ht="12.75">
      <c r="I4419" s="30"/>
    </row>
    <row r="4420" ht="12.75">
      <c r="I4420" s="30"/>
    </row>
    <row r="4421" ht="12.75">
      <c r="I4421" s="30"/>
    </row>
    <row r="4422" ht="12.75">
      <c r="I4422" s="30"/>
    </row>
    <row r="4423" ht="12.75">
      <c r="I4423" s="30"/>
    </row>
    <row r="4424" ht="12.75">
      <c r="I4424" s="30"/>
    </row>
    <row r="4425" ht="12.75">
      <c r="I4425" s="30"/>
    </row>
    <row r="4426" ht="12.75">
      <c r="I4426" s="30"/>
    </row>
    <row r="4427" ht="12.75">
      <c r="I4427" s="30"/>
    </row>
    <row r="4428" ht="12.75">
      <c r="I4428" s="30"/>
    </row>
    <row r="4429" ht="12.75">
      <c r="I4429" s="30"/>
    </row>
    <row r="4430" ht="12.75">
      <c r="I4430" s="30"/>
    </row>
    <row r="4431" ht="12.75">
      <c r="I4431" s="30"/>
    </row>
    <row r="4432" ht="12.75">
      <c r="I4432" s="30"/>
    </row>
    <row r="4433" ht="12.75">
      <c r="I4433" s="30"/>
    </row>
    <row r="4434" ht="12.75">
      <c r="I4434" s="30"/>
    </row>
    <row r="4435" ht="12.75">
      <c r="I4435" s="30"/>
    </row>
    <row r="4436" ht="12.75">
      <c r="I4436" s="30"/>
    </row>
  </sheetData>
  <mergeCells count="173">
    <mergeCell ref="A1:G1"/>
    <mergeCell ref="I113:I115"/>
    <mergeCell ref="J113:J115"/>
    <mergeCell ref="K113:K115"/>
    <mergeCell ref="A116:A117"/>
    <mergeCell ref="B116:B117"/>
    <mergeCell ref="C116:C117"/>
    <mergeCell ref="D116:D117"/>
    <mergeCell ref="I116:I117"/>
    <mergeCell ref="J116:J117"/>
    <mergeCell ref="K116:K117"/>
    <mergeCell ref="A113:A115"/>
    <mergeCell ref="B113:B115"/>
    <mergeCell ref="C113:C115"/>
    <mergeCell ref="D113:D115"/>
    <mergeCell ref="I104:I108"/>
    <mergeCell ref="J104:J108"/>
    <mergeCell ref="K104:K108"/>
    <mergeCell ref="A109:A112"/>
    <mergeCell ref="B109:B112"/>
    <mergeCell ref="C109:C112"/>
    <mergeCell ref="D109:D112"/>
    <mergeCell ref="I109:I112"/>
    <mergeCell ref="J109:J112"/>
    <mergeCell ref="K109:K112"/>
    <mergeCell ref="A104:A108"/>
    <mergeCell ref="B104:B108"/>
    <mergeCell ref="C104:C108"/>
    <mergeCell ref="D104:D108"/>
    <mergeCell ref="I98:I101"/>
    <mergeCell ref="J98:J101"/>
    <mergeCell ref="K98:K101"/>
    <mergeCell ref="A102:A103"/>
    <mergeCell ref="B102:B103"/>
    <mergeCell ref="C102:C103"/>
    <mergeCell ref="D102:D103"/>
    <mergeCell ref="I102:I103"/>
    <mergeCell ref="J102:J103"/>
    <mergeCell ref="K102:K103"/>
    <mergeCell ref="A98:A101"/>
    <mergeCell ref="B98:B101"/>
    <mergeCell ref="C98:C101"/>
    <mergeCell ref="D98:D101"/>
    <mergeCell ref="I85:I93"/>
    <mergeCell ref="J85:J93"/>
    <mergeCell ref="K85:K93"/>
    <mergeCell ref="A94:A97"/>
    <mergeCell ref="B94:B97"/>
    <mergeCell ref="C94:C97"/>
    <mergeCell ref="D94:D97"/>
    <mergeCell ref="I94:I97"/>
    <mergeCell ref="J94:J97"/>
    <mergeCell ref="K94:K97"/>
    <mergeCell ref="A85:A93"/>
    <mergeCell ref="B85:B93"/>
    <mergeCell ref="C85:C93"/>
    <mergeCell ref="D85:D93"/>
    <mergeCell ref="I75:I79"/>
    <mergeCell ref="J75:J79"/>
    <mergeCell ref="K75:K79"/>
    <mergeCell ref="A80:A84"/>
    <mergeCell ref="B80:B84"/>
    <mergeCell ref="C80:C84"/>
    <mergeCell ref="D80:D84"/>
    <mergeCell ref="I80:I84"/>
    <mergeCell ref="J80:J84"/>
    <mergeCell ref="K80:K84"/>
    <mergeCell ref="A75:A79"/>
    <mergeCell ref="B75:B79"/>
    <mergeCell ref="C75:C79"/>
    <mergeCell ref="D75:D79"/>
    <mergeCell ref="I68:I71"/>
    <mergeCell ref="J68:J71"/>
    <mergeCell ref="K68:K71"/>
    <mergeCell ref="A72:A74"/>
    <mergeCell ref="B72:B74"/>
    <mergeCell ref="C72:C74"/>
    <mergeCell ref="D72:D74"/>
    <mergeCell ref="I72:I74"/>
    <mergeCell ref="J72:J74"/>
    <mergeCell ref="K72:K74"/>
    <mergeCell ref="A68:A71"/>
    <mergeCell ref="B68:B71"/>
    <mergeCell ref="C68:C71"/>
    <mergeCell ref="D68:D71"/>
    <mergeCell ref="I57:I59"/>
    <mergeCell ref="J57:J59"/>
    <mergeCell ref="K57:K59"/>
    <mergeCell ref="A64:A67"/>
    <mergeCell ref="B64:B67"/>
    <mergeCell ref="C64:C67"/>
    <mergeCell ref="D64:D67"/>
    <mergeCell ref="I64:I67"/>
    <mergeCell ref="J64:J67"/>
    <mergeCell ref="K64:K67"/>
    <mergeCell ref="A57:A59"/>
    <mergeCell ref="B57:B59"/>
    <mergeCell ref="C57:C59"/>
    <mergeCell ref="D57:D59"/>
    <mergeCell ref="I50:I53"/>
    <mergeCell ref="J50:J53"/>
    <mergeCell ref="K50:K53"/>
    <mergeCell ref="A54:A56"/>
    <mergeCell ref="B54:B56"/>
    <mergeCell ref="C54:C56"/>
    <mergeCell ref="D54:D56"/>
    <mergeCell ref="I54:I56"/>
    <mergeCell ref="J54:J56"/>
    <mergeCell ref="K54:K56"/>
    <mergeCell ref="A50:A53"/>
    <mergeCell ref="B50:B53"/>
    <mergeCell ref="C50:C53"/>
    <mergeCell ref="D50:D53"/>
    <mergeCell ref="I40:I43"/>
    <mergeCell ref="J40:J43"/>
    <mergeCell ref="K40:K43"/>
    <mergeCell ref="A45:A49"/>
    <mergeCell ref="B45:B49"/>
    <mergeCell ref="C45:C49"/>
    <mergeCell ref="D45:D49"/>
    <mergeCell ref="I45:I49"/>
    <mergeCell ref="J45:J49"/>
    <mergeCell ref="K45:K49"/>
    <mergeCell ref="A40:A43"/>
    <mergeCell ref="B40:B43"/>
    <mergeCell ref="C40:C43"/>
    <mergeCell ref="D40:D43"/>
    <mergeCell ref="I32:I34"/>
    <mergeCell ref="J32:J34"/>
    <mergeCell ref="K32:K34"/>
    <mergeCell ref="A36:A39"/>
    <mergeCell ref="B36:B39"/>
    <mergeCell ref="C36:C39"/>
    <mergeCell ref="D36:D39"/>
    <mergeCell ref="I36:I39"/>
    <mergeCell ref="J36:J39"/>
    <mergeCell ref="K36:K39"/>
    <mergeCell ref="A32:A34"/>
    <mergeCell ref="B32:B34"/>
    <mergeCell ref="C32:C34"/>
    <mergeCell ref="D32:D34"/>
    <mergeCell ref="I15:I22"/>
    <mergeCell ref="J15:J22"/>
    <mergeCell ref="K15:K22"/>
    <mergeCell ref="A23:A31"/>
    <mergeCell ref="B23:B31"/>
    <mergeCell ref="C23:C31"/>
    <mergeCell ref="D23:D31"/>
    <mergeCell ref="I23:I31"/>
    <mergeCell ref="J23:J31"/>
    <mergeCell ref="K23:K31"/>
    <mergeCell ref="A15:A22"/>
    <mergeCell ref="B15:B22"/>
    <mergeCell ref="C15:C22"/>
    <mergeCell ref="D15:D22"/>
    <mergeCell ref="I7:I11"/>
    <mergeCell ref="J7:J11"/>
    <mergeCell ref="K7:K11"/>
    <mergeCell ref="A12:A14"/>
    <mergeCell ref="B12:B14"/>
    <mergeCell ref="C12:C14"/>
    <mergeCell ref="D12:D14"/>
    <mergeCell ref="I12:I14"/>
    <mergeCell ref="J12:J14"/>
    <mergeCell ref="K12:K14"/>
    <mergeCell ref="A7:A11"/>
    <mergeCell ref="B7:B11"/>
    <mergeCell ref="C7:C11"/>
    <mergeCell ref="D7:D11"/>
    <mergeCell ref="A3:A5"/>
    <mergeCell ref="B3:D4"/>
    <mergeCell ref="E3:H4"/>
    <mergeCell ref="I3:K4"/>
  </mergeCells>
  <printOptions/>
  <pageMargins left="0.75" right="0.75" top="1.05" bottom="0.66" header="0.39" footer="0.39"/>
  <pageSetup horizontalDpi="600" verticalDpi="600" orientation="landscape" paperSize="9" scale="67" r:id="rId1"/>
  <headerFooter alignWithMargins="0">
    <oddHeader>&amp;C
&amp;"Times New Roman,Félkövér"Intézményi célfeladatok előirányzatának felhasználása 2006. évben&amp;R&amp;"Times New Roman,Normál"16. számú melléklet
az 5/2007. (IV.30.) m.ör. rendelethez</oddHeader>
  </headerFooter>
  <rowBreaks count="2" manualBreakCount="2">
    <brk id="43" max="255" man="1"/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Csongrád M.-i Önk. Hivatala</dc:creator>
  <cp:keywords/>
  <dc:description/>
  <cp:lastModifiedBy>Majoros-8605</cp:lastModifiedBy>
  <cp:lastPrinted>2007-05-02T07:19:35Z</cp:lastPrinted>
  <dcterms:created xsi:type="dcterms:W3CDTF">2005-03-18T09:21:11Z</dcterms:created>
  <dcterms:modified xsi:type="dcterms:W3CDTF">2007-05-15T13:38:43Z</dcterms:modified>
  <cp:category/>
  <cp:version/>
  <cp:contentType/>
  <cp:contentStatus/>
</cp:coreProperties>
</file>