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1.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<sst xmlns="http://schemas.openxmlformats.org/spreadsheetml/2006/main" count="64" uniqueCount="64">
  <si>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Csm-i Önk. Gyermek- és Felnőttüdülője, Szeged</t>
  </si>
  <si>
    <t>Kozmutza F. Óvoda, Ált.Iskola, Szakisk., Diáko. és Gyo., Hmvhely</t>
  </si>
  <si>
    <t>Pápay E. Óvoda, Ált.Iskola, Szakisk., Diáko. és Gyo., Makó</t>
  </si>
  <si>
    <t>Batsányi J. Gimn., Szakközépiskola és Kollégium, Csongrád</t>
  </si>
  <si>
    <t>Horváth M. Gimnázium, Szentes</t>
  </si>
  <si>
    <t>Pollák A. Műszaki Szakközépiskola, Szentes</t>
  </si>
  <si>
    <t>Csm-i Önk. Aranysziget Otthona, Csongrád</t>
  </si>
  <si>
    <t>Csm-i Önk. Napsugár Otthona, Kistelek</t>
  </si>
  <si>
    <t>Csm-i Önk. Maros Menti Idősek Otthona, Makó</t>
  </si>
  <si>
    <t>Csm-i Önk. Idősek Otthona, Mórahalom</t>
  </si>
  <si>
    <t>Csm-i Önk. Kastélyotthona, Nagymágocs</t>
  </si>
  <si>
    <t>Csm-i Önk. Idősek Otthona, Óföldeák</t>
  </si>
  <si>
    <t>Csm-i Önk. Pszichiátriai Otthona, Ópusztaszer</t>
  </si>
  <si>
    <t>Csm-i Önk. Ápoló Otthona, Derekegyház</t>
  </si>
  <si>
    <t>Csm-i Önk. Vakok Otthona, Szeged</t>
  </si>
  <si>
    <t>Csongrád Megyei Levéltár, Szeged</t>
  </si>
  <si>
    <t>Dr.Diósszilágyi Sámuel Kórház-Rendelőintézet, Makó</t>
  </si>
  <si>
    <t>Csm-i Önk. Mellkasi Betegségek Szakkórháza, Deszk</t>
  </si>
  <si>
    <t>Csm-i Önk. Pszichiátriai Ápoló Otthona, Szentes</t>
  </si>
  <si>
    <t>térítési díj miatt</t>
  </si>
  <si>
    <t>normatíva elmaradás miatt</t>
  </si>
  <si>
    <t>összesen</t>
  </si>
  <si>
    <t>Intézményi elvonás</t>
  </si>
  <si>
    <t>M I N D Ö S S Z E S E N</t>
  </si>
  <si>
    <t>járulék többlet-maradvány miatt</t>
  </si>
  <si>
    <t>Rigó A. Óvoda, Ált.Iskola, Szakiskola, Diáko. és Gyo., Szentes</t>
  </si>
  <si>
    <t>Csm-i Területi Gyermekvéd. Szakszolg. és Gyermekotthonok Ig., Szeged</t>
  </si>
  <si>
    <t>Klúg P. Óvoda, Ált.Iskola, Szakisk. Alapf. Műv.okt. Int. és Diákotthon, Szeged</t>
  </si>
  <si>
    <t>üres, illetve támogatott álláshelyek miatt</t>
  </si>
  <si>
    <t>Bársony I. Mezőg. Szakközépiskola, Szakiskola és Kollégium, Csongrád</t>
  </si>
  <si>
    <t>Bedő A. Középiskola, Erdészeti Szakiskola és Kollégium, Ásotthalom</t>
  </si>
  <si>
    <t>Boros S. Szakközépiskola, Szakiskola, Szentes</t>
  </si>
  <si>
    <t>Sághy M. Szakképző Iskola, Középiskola és Kollégium, Csongrád</t>
  </si>
  <si>
    <t>Zsoldos F. Középiskola és Szakiskola, Szentes</t>
  </si>
  <si>
    <t>Erdei F. Keresk. és Közgazd. Szakközépiskola és Kollégium, Makó</t>
  </si>
  <si>
    <t>Galamb J. Szakképző Iskola, Makó</t>
  </si>
  <si>
    <t>eFt-ban</t>
  </si>
  <si>
    <t>Dr.Bugyi István Kórház, Szentes</t>
  </si>
  <si>
    <t>Csm-i Önkormányzat Hivatala, Szeged</t>
  </si>
  <si>
    <t>ebből: kötelezett-séggel terhelt</t>
  </si>
  <si>
    <t>Felhasznál-ható pénz-maradvány miatti előirányzat módosítás</t>
  </si>
  <si>
    <t>Igénybe nem vett költség-vetési támogatás</t>
  </si>
  <si>
    <t>Pusztamérgesi Középiskola, Szakképző Iskola és Kollégium, Pusztamérges</t>
  </si>
  <si>
    <t>Igénybe nem vett korábbi évek költség-vetési támogatása</t>
  </si>
  <si>
    <t>feladat-elmaradás miatt</t>
  </si>
  <si>
    <t>meghat. célra rend-re bocs., áthúzódó telj.</t>
  </si>
  <si>
    <t>Központi ktg.vetés részére vissszafiz. normatív tám.</t>
  </si>
  <si>
    <t>Átvett közép-iskolák étkezési normatív tám.</t>
  </si>
  <si>
    <t>KÖLTSÉGVETÉSI SZERVEK   ÖSSZESEN</t>
  </si>
  <si>
    <t>Költségvetési szervek megnevezése</t>
  </si>
  <si>
    <t>József A. Gimnázium, Makó</t>
  </si>
  <si>
    <t>Móra F. Múzeum, Csm-i Önk. Megyei Múzeuma, Szeged</t>
  </si>
  <si>
    <t>Kiutalt többlet-támogatás</t>
  </si>
  <si>
    <t>2006. évi költség-vetési pénz-maradvány</t>
  </si>
  <si>
    <t>2006-ban visszaforga-tott vállal-kozási eredmény</t>
  </si>
  <si>
    <t>szabad, elvonásra javasolt pénz-maradvány</t>
  </si>
  <si>
    <t>RÉSZBEN ÖNÁLLÓ KÖLTSÉGVETÉSI SZERVEK   ÖSSZESEN</t>
  </si>
  <si>
    <t>Csongrád Megyei Önkormányzat Sporthivatal</t>
  </si>
  <si>
    <t>Csongrád Megyei Közművelődési Tanácsadó Központ</t>
  </si>
  <si>
    <t>Tárgyévi helyesbített   pénz-maradvány</t>
  </si>
  <si>
    <t>Települések normatíva elszám.-a miatti vissza-utalás</t>
  </si>
  <si>
    <t>Vállalkozási tevékenység eredménye</t>
  </si>
  <si>
    <t>Előző évek pénz-maradványa</t>
  </si>
  <si>
    <t>14. számú melléklet Csongrád Megye Önkormányzatának 5/2007. (IV.30.)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</si>
</sst>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G1"/>
    </sheetView>
  </sheetViews>
  <sheetFormatPr defaultColWidth="9.00390625" defaultRowHeight="12.75"/>
  <cols>
    <col min="1" max="1" width="57.375" style="3" bestFit="1" customWidth="1"/>
    <col min="2" max="5" width="9.25390625" style="3" customWidth="1"/>
    <col min="6" max="6" width="9.375" style="3" customWidth="1"/>
    <col min="7" max="14" width="9.25390625" style="3" customWidth="1"/>
    <col min="15" max="16" width="9.875" style="3" customWidth="1"/>
    <col min="17" max="22" width="9.25390625" style="3" customWidth="1"/>
    <col min="23" max="16384" width="9.125" style="3" customWidth="1"/>
  </cols>
  <sheetData>
    <row r="1" spans="1:21" ht="15.75">
      <c r="A1" s="28" t="s">
        <v>63</v>
      </c>
      <c r="B1" s="28"/>
      <c r="C1" s="28"/>
      <c r="D1" s="28"/>
      <c r="E1" s="28"/>
      <c r="F1" s="28"/>
      <c r="G1" s="28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3" ht="12">
      <c r="V3" s="12" t="s">
        <v>36</v>
      </c>
    </row>
    <row r="4" spans="1:22" ht="27" customHeight="1">
      <c r="A4" s="26" t="s">
        <v>49</v>
      </c>
      <c r="B4" s="19" t="s">
        <v>59</v>
      </c>
      <c r="C4" s="19" t="s">
        <v>43</v>
      </c>
      <c r="D4" s="17" t="s">
        <v>52</v>
      </c>
      <c r="E4" s="19" t="s">
        <v>41</v>
      </c>
      <c r="F4" s="19" t="s">
        <v>60</v>
      </c>
      <c r="G4" s="21" t="s">
        <v>22</v>
      </c>
      <c r="H4" s="22"/>
      <c r="I4" s="22"/>
      <c r="J4" s="22"/>
      <c r="K4" s="22"/>
      <c r="L4" s="22"/>
      <c r="M4" s="23"/>
      <c r="N4" s="19" t="s">
        <v>46</v>
      </c>
      <c r="O4" s="19" t="s">
        <v>47</v>
      </c>
      <c r="P4" s="19" t="s">
        <v>61</v>
      </c>
      <c r="Q4" s="19" t="s">
        <v>53</v>
      </c>
      <c r="R4" s="24" t="s">
        <v>39</v>
      </c>
      <c r="S4" s="19" t="s">
        <v>55</v>
      </c>
      <c r="T4" s="19" t="s">
        <v>62</v>
      </c>
      <c r="U4" s="19" t="s">
        <v>54</v>
      </c>
      <c r="V4" s="19" t="s">
        <v>40</v>
      </c>
    </row>
    <row r="5" spans="1:22" ht="62.25" customHeight="1">
      <c r="A5" s="27"/>
      <c r="B5" s="20"/>
      <c r="C5" s="25"/>
      <c r="D5" s="18"/>
      <c r="E5" s="20"/>
      <c r="F5" s="20"/>
      <c r="G5" s="15" t="s">
        <v>19</v>
      </c>
      <c r="H5" s="15" t="s">
        <v>44</v>
      </c>
      <c r="I5" s="15" t="s">
        <v>45</v>
      </c>
      <c r="J5" s="15" t="s">
        <v>20</v>
      </c>
      <c r="K5" s="15" t="s">
        <v>24</v>
      </c>
      <c r="L5" s="15" t="s">
        <v>28</v>
      </c>
      <c r="M5" s="15" t="s">
        <v>21</v>
      </c>
      <c r="N5" s="20"/>
      <c r="O5" s="20"/>
      <c r="P5" s="25"/>
      <c r="Q5" s="20"/>
      <c r="R5" s="24"/>
      <c r="S5" s="20"/>
      <c r="T5" s="20"/>
      <c r="U5" s="20"/>
      <c r="V5" s="20"/>
    </row>
    <row r="6" spans="1:22" s="6" customFormat="1" ht="15" customHeight="1">
      <c r="A6" s="4" t="s">
        <v>0</v>
      </c>
      <c r="B6" s="5">
        <v>124</v>
      </c>
      <c r="C6" s="5"/>
      <c r="D6" s="5"/>
      <c r="E6" s="5">
        <v>390</v>
      </c>
      <c r="F6" s="5"/>
      <c r="G6" s="5"/>
      <c r="H6" s="5"/>
      <c r="I6" s="5"/>
      <c r="J6" s="5"/>
      <c r="K6" s="5"/>
      <c r="L6" s="5"/>
      <c r="M6" s="5">
        <f>SUM(G6:L6)</f>
        <v>0</v>
      </c>
      <c r="N6" s="5"/>
      <c r="O6" s="5"/>
      <c r="P6" s="5"/>
      <c r="Q6" s="5">
        <f aca="true" t="shared" si="0" ref="Q6:Q16">(B6+E6+F6+M6+N6+O6+P6)</f>
        <v>514</v>
      </c>
      <c r="R6" s="5">
        <v>309</v>
      </c>
      <c r="S6" s="5">
        <f>-(Q6-R6)</f>
        <v>-205</v>
      </c>
      <c r="T6" s="5"/>
      <c r="U6" s="5"/>
      <c r="V6" s="5">
        <f>Q6+S6+T6</f>
        <v>309</v>
      </c>
    </row>
    <row r="7" spans="1:22" s="6" customFormat="1" ht="15" customHeight="1">
      <c r="A7" s="7" t="s">
        <v>1</v>
      </c>
      <c r="B7" s="5">
        <v>637</v>
      </c>
      <c r="C7" s="5"/>
      <c r="D7" s="5"/>
      <c r="E7" s="5">
        <v>10682</v>
      </c>
      <c r="F7" s="5"/>
      <c r="G7" s="5"/>
      <c r="H7" s="5"/>
      <c r="I7" s="5"/>
      <c r="J7" s="5"/>
      <c r="K7" s="5"/>
      <c r="L7" s="5"/>
      <c r="M7" s="5">
        <f aca="true" t="shared" si="1" ref="M7:M38">SUM(G7:L7)</f>
        <v>0</v>
      </c>
      <c r="N7" s="5"/>
      <c r="O7" s="5"/>
      <c r="P7" s="5"/>
      <c r="Q7" s="5">
        <f t="shared" si="0"/>
        <v>11319</v>
      </c>
      <c r="R7" s="5">
        <v>5793</v>
      </c>
      <c r="S7" s="5">
        <f aca="true" t="shared" si="2" ref="S7:S38">-(Q7-R7)</f>
        <v>-5526</v>
      </c>
      <c r="T7" s="5"/>
      <c r="U7" s="5"/>
      <c r="V7" s="5">
        <f aca="true" t="shared" si="3" ref="V7:V41">Q7+S7+T7</f>
        <v>5793</v>
      </c>
    </row>
    <row r="8" spans="1:22" s="9" customFormat="1" ht="15" customHeight="1">
      <c r="A8" s="7" t="s">
        <v>2</v>
      </c>
      <c r="B8" s="8">
        <v>3249</v>
      </c>
      <c r="C8" s="8"/>
      <c r="D8" s="8"/>
      <c r="E8" s="8">
        <v>7541</v>
      </c>
      <c r="F8" s="8"/>
      <c r="G8" s="8"/>
      <c r="H8" s="8"/>
      <c r="I8" s="8"/>
      <c r="J8" s="8">
        <v>-2438</v>
      </c>
      <c r="K8" s="8"/>
      <c r="L8" s="8"/>
      <c r="M8" s="8">
        <f t="shared" si="1"/>
        <v>-2438</v>
      </c>
      <c r="N8" s="8"/>
      <c r="O8" s="8"/>
      <c r="P8" s="8"/>
      <c r="Q8" s="5">
        <f t="shared" si="0"/>
        <v>8352</v>
      </c>
      <c r="R8" s="8">
        <v>5266</v>
      </c>
      <c r="S8" s="5">
        <f t="shared" si="2"/>
        <v>-3086</v>
      </c>
      <c r="T8" s="8"/>
      <c r="U8" s="8"/>
      <c r="V8" s="5">
        <f t="shared" si="3"/>
        <v>5266</v>
      </c>
    </row>
    <row r="9" spans="1:22" s="6" customFormat="1" ht="15" customHeight="1">
      <c r="A9" s="4" t="s">
        <v>27</v>
      </c>
      <c r="B9" s="5">
        <v>1669</v>
      </c>
      <c r="C9" s="5"/>
      <c r="D9" s="5"/>
      <c r="E9" s="5">
        <v>2281</v>
      </c>
      <c r="F9" s="5"/>
      <c r="G9" s="5"/>
      <c r="H9" s="5"/>
      <c r="I9" s="5"/>
      <c r="J9" s="5">
        <v>-1832</v>
      </c>
      <c r="K9" s="5"/>
      <c r="L9" s="5"/>
      <c r="M9" s="5">
        <f t="shared" si="1"/>
        <v>-1832</v>
      </c>
      <c r="N9" s="5"/>
      <c r="O9" s="5"/>
      <c r="P9" s="5"/>
      <c r="Q9" s="5">
        <f t="shared" si="0"/>
        <v>2118</v>
      </c>
      <c r="R9" s="5">
        <v>2118</v>
      </c>
      <c r="S9" s="5">
        <f t="shared" si="2"/>
        <v>0</v>
      </c>
      <c r="T9" s="5">
        <v>154</v>
      </c>
      <c r="U9" s="5"/>
      <c r="V9" s="5">
        <f t="shared" si="3"/>
        <v>2272</v>
      </c>
    </row>
    <row r="10" spans="1:22" s="6" customFormat="1" ht="15" customHeight="1">
      <c r="A10" s="4" t="s">
        <v>25</v>
      </c>
      <c r="B10" s="5">
        <v>2892</v>
      </c>
      <c r="C10" s="5"/>
      <c r="D10" s="5"/>
      <c r="E10" s="5">
        <v>1270</v>
      </c>
      <c r="F10" s="5"/>
      <c r="G10" s="5">
        <v>-680</v>
      </c>
      <c r="H10" s="5"/>
      <c r="I10" s="5"/>
      <c r="J10" s="5"/>
      <c r="K10" s="5"/>
      <c r="L10" s="5"/>
      <c r="M10" s="5">
        <f t="shared" si="1"/>
        <v>-680</v>
      </c>
      <c r="N10" s="5"/>
      <c r="O10" s="5"/>
      <c r="P10" s="5"/>
      <c r="Q10" s="5">
        <f t="shared" si="0"/>
        <v>3482</v>
      </c>
      <c r="R10" s="5">
        <v>3482</v>
      </c>
      <c r="S10" s="5">
        <f t="shared" si="2"/>
        <v>0</v>
      </c>
      <c r="T10" s="5"/>
      <c r="U10" s="5"/>
      <c r="V10" s="5">
        <f t="shared" si="3"/>
        <v>3482</v>
      </c>
    </row>
    <row r="11" spans="1:22" s="9" customFormat="1" ht="15" customHeight="1">
      <c r="A11" s="7" t="s">
        <v>3</v>
      </c>
      <c r="B11" s="8">
        <v>6630</v>
      </c>
      <c r="C11" s="8"/>
      <c r="D11" s="8"/>
      <c r="E11" s="8">
        <v>4015</v>
      </c>
      <c r="F11" s="8"/>
      <c r="G11" s="8"/>
      <c r="H11" s="8"/>
      <c r="I11" s="8"/>
      <c r="J11" s="8"/>
      <c r="K11" s="8"/>
      <c r="L11" s="8"/>
      <c r="M11" s="8">
        <f t="shared" si="1"/>
        <v>0</v>
      </c>
      <c r="N11" s="8"/>
      <c r="O11" s="8"/>
      <c r="P11" s="8"/>
      <c r="Q11" s="5">
        <f t="shared" si="0"/>
        <v>10645</v>
      </c>
      <c r="R11" s="8">
        <v>8562</v>
      </c>
      <c r="S11" s="5">
        <f t="shared" si="2"/>
        <v>-2083</v>
      </c>
      <c r="T11" s="8"/>
      <c r="U11" s="8"/>
      <c r="V11" s="5">
        <f t="shared" si="3"/>
        <v>8562</v>
      </c>
    </row>
    <row r="12" spans="1:22" s="9" customFormat="1" ht="15" customHeight="1">
      <c r="A12" s="7" t="s">
        <v>29</v>
      </c>
      <c r="B12" s="8">
        <v>4152</v>
      </c>
      <c r="C12" s="8"/>
      <c r="D12" s="8"/>
      <c r="E12" s="8">
        <v>4660</v>
      </c>
      <c r="F12" s="8"/>
      <c r="G12" s="8">
        <v>-89</v>
      </c>
      <c r="H12" s="8"/>
      <c r="I12" s="8"/>
      <c r="J12" s="8"/>
      <c r="K12" s="8"/>
      <c r="L12" s="8">
        <v>-226</v>
      </c>
      <c r="M12" s="8">
        <f t="shared" si="1"/>
        <v>-315</v>
      </c>
      <c r="N12" s="8"/>
      <c r="O12" s="8"/>
      <c r="P12" s="8"/>
      <c r="Q12" s="5">
        <f t="shared" si="0"/>
        <v>8497</v>
      </c>
      <c r="R12" s="8">
        <v>8497</v>
      </c>
      <c r="S12" s="5">
        <f t="shared" si="2"/>
        <v>0</v>
      </c>
      <c r="T12" s="8"/>
      <c r="U12" s="8"/>
      <c r="V12" s="5">
        <f t="shared" si="3"/>
        <v>8497</v>
      </c>
    </row>
    <row r="13" spans="1:22" s="6" customFormat="1" ht="15" customHeight="1">
      <c r="A13" s="4" t="s">
        <v>30</v>
      </c>
      <c r="B13" s="5">
        <v>29659</v>
      </c>
      <c r="C13" s="5"/>
      <c r="D13" s="5"/>
      <c r="E13" s="5">
        <v>7571</v>
      </c>
      <c r="F13" s="5"/>
      <c r="G13" s="5">
        <v>-52</v>
      </c>
      <c r="H13" s="5"/>
      <c r="I13" s="5"/>
      <c r="J13" s="5">
        <v>-1428</v>
      </c>
      <c r="K13" s="5"/>
      <c r="L13" s="5"/>
      <c r="M13" s="5">
        <f t="shared" si="1"/>
        <v>-1480</v>
      </c>
      <c r="N13" s="5"/>
      <c r="O13" s="5"/>
      <c r="P13" s="5"/>
      <c r="Q13" s="5">
        <f t="shared" si="0"/>
        <v>35750</v>
      </c>
      <c r="R13" s="5">
        <v>35750</v>
      </c>
      <c r="S13" s="5">
        <f t="shared" si="2"/>
        <v>0</v>
      </c>
      <c r="T13" s="5"/>
      <c r="U13" s="5"/>
      <c r="V13" s="5">
        <f t="shared" si="3"/>
        <v>35750</v>
      </c>
    </row>
    <row r="14" spans="1:22" s="6" customFormat="1" ht="15" customHeight="1">
      <c r="A14" s="4" t="s">
        <v>31</v>
      </c>
      <c r="B14" s="5">
        <v>4354</v>
      </c>
      <c r="C14" s="5">
        <v>2874</v>
      </c>
      <c r="D14" s="5"/>
      <c r="E14" s="5">
        <v>7985</v>
      </c>
      <c r="F14" s="5"/>
      <c r="G14" s="5"/>
      <c r="H14" s="5"/>
      <c r="I14" s="5"/>
      <c r="J14" s="5"/>
      <c r="K14" s="5"/>
      <c r="L14" s="5"/>
      <c r="M14" s="5">
        <f t="shared" si="1"/>
        <v>0</v>
      </c>
      <c r="N14" s="5"/>
      <c r="O14" s="5"/>
      <c r="P14" s="5"/>
      <c r="Q14" s="5">
        <f t="shared" si="0"/>
        <v>12339</v>
      </c>
      <c r="R14" s="5">
        <v>11422</v>
      </c>
      <c r="S14" s="5">
        <f t="shared" si="2"/>
        <v>-917</v>
      </c>
      <c r="T14" s="5">
        <v>2874</v>
      </c>
      <c r="U14" s="5"/>
      <c r="V14" s="5">
        <f t="shared" si="3"/>
        <v>14296</v>
      </c>
    </row>
    <row r="15" spans="1:22" s="6" customFormat="1" ht="15" customHeight="1">
      <c r="A15" s="4" t="s">
        <v>34</v>
      </c>
      <c r="B15" s="5">
        <v>3849</v>
      </c>
      <c r="C15" s="5">
        <v>18815</v>
      </c>
      <c r="D15" s="5"/>
      <c r="E15" s="5">
        <v>17336</v>
      </c>
      <c r="F15" s="5"/>
      <c r="G15" s="5"/>
      <c r="H15" s="5"/>
      <c r="I15" s="5"/>
      <c r="J15" s="5"/>
      <c r="K15" s="5"/>
      <c r="L15" s="5"/>
      <c r="M15" s="5">
        <f t="shared" si="1"/>
        <v>0</v>
      </c>
      <c r="N15" s="5"/>
      <c r="O15" s="5"/>
      <c r="P15" s="5"/>
      <c r="Q15" s="5">
        <f t="shared" si="0"/>
        <v>21185</v>
      </c>
      <c r="R15" s="5">
        <v>21185</v>
      </c>
      <c r="S15" s="5">
        <f t="shared" si="2"/>
        <v>0</v>
      </c>
      <c r="T15" s="5">
        <v>18815</v>
      </c>
      <c r="U15" s="5"/>
      <c r="V15" s="5">
        <f t="shared" si="3"/>
        <v>40000</v>
      </c>
    </row>
    <row r="16" spans="1:22" s="6" customFormat="1" ht="15" customHeight="1">
      <c r="A16" s="4" t="s">
        <v>35</v>
      </c>
      <c r="B16" s="5">
        <v>16672</v>
      </c>
      <c r="C16" s="5">
        <v>10204</v>
      </c>
      <c r="D16" s="5"/>
      <c r="E16" s="5">
        <v>18855</v>
      </c>
      <c r="F16" s="5"/>
      <c r="G16" s="5">
        <v>-990</v>
      </c>
      <c r="H16" s="5"/>
      <c r="I16" s="5">
        <v>-1800</v>
      </c>
      <c r="J16" s="5"/>
      <c r="K16" s="5"/>
      <c r="L16" s="5"/>
      <c r="M16" s="5">
        <f t="shared" si="1"/>
        <v>-2790</v>
      </c>
      <c r="N16" s="5"/>
      <c r="O16" s="5"/>
      <c r="P16" s="5"/>
      <c r="Q16" s="5">
        <f t="shared" si="0"/>
        <v>32737</v>
      </c>
      <c r="R16" s="5">
        <v>32737</v>
      </c>
      <c r="S16" s="5">
        <f t="shared" si="2"/>
        <v>0</v>
      </c>
      <c r="T16" s="5">
        <v>10204</v>
      </c>
      <c r="U16" s="5"/>
      <c r="V16" s="5">
        <f t="shared" si="3"/>
        <v>42941</v>
      </c>
    </row>
    <row r="17" spans="1:22" s="11" customFormat="1" ht="15" customHeight="1">
      <c r="A17" s="4" t="s">
        <v>50</v>
      </c>
      <c r="B17" s="10">
        <v>229</v>
      </c>
      <c r="C17" s="10"/>
      <c r="D17" s="10"/>
      <c r="E17" s="10">
        <v>12007</v>
      </c>
      <c r="F17" s="10"/>
      <c r="G17" s="10">
        <v>-16</v>
      </c>
      <c r="I17" s="10"/>
      <c r="J17" s="10">
        <v>-2785</v>
      </c>
      <c r="K17" s="10"/>
      <c r="L17" s="10"/>
      <c r="M17" s="10">
        <f t="shared" si="1"/>
        <v>-2801</v>
      </c>
      <c r="N17" s="10"/>
      <c r="O17" s="10"/>
      <c r="P17" s="10"/>
      <c r="Q17" s="5">
        <v>9435</v>
      </c>
      <c r="R17" s="10">
        <v>5896</v>
      </c>
      <c r="S17" s="5">
        <f t="shared" si="2"/>
        <v>-3539</v>
      </c>
      <c r="T17" s="10"/>
      <c r="U17" s="10"/>
      <c r="V17" s="5">
        <f t="shared" si="3"/>
        <v>5896</v>
      </c>
    </row>
    <row r="18" spans="1:22" s="6" customFormat="1" ht="15" customHeight="1">
      <c r="A18" s="4" t="s">
        <v>4</v>
      </c>
      <c r="B18" s="5">
        <v>901</v>
      </c>
      <c r="C18" s="5"/>
      <c r="D18" s="5"/>
      <c r="E18" s="5">
        <v>4023</v>
      </c>
      <c r="F18" s="5"/>
      <c r="G18" s="5"/>
      <c r="H18" s="5">
        <v>-545</v>
      </c>
      <c r="I18" s="5"/>
      <c r="J18" s="5"/>
      <c r="K18" s="5"/>
      <c r="L18" s="5"/>
      <c r="M18" s="5">
        <f t="shared" si="1"/>
        <v>-545</v>
      </c>
      <c r="N18" s="5"/>
      <c r="O18" s="5"/>
      <c r="P18" s="5"/>
      <c r="Q18" s="5">
        <f aca="true" t="shared" si="4" ref="Q18:Q25">(B18+E18+F18+M18+N18+O18+P18)</f>
        <v>4379</v>
      </c>
      <c r="R18" s="5">
        <v>2942</v>
      </c>
      <c r="S18" s="5">
        <f t="shared" si="2"/>
        <v>-1437</v>
      </c>
      <c r="T18" s="5"/>
      <c r="U18" s="5"/>
      <c r="V18" s="5">
        <f t="shared" si="3"/>
        <v>2942</v>
      </c>
    </row>
    <row r="19" spans="1:22" s="6" customFormat="1" ht="15" customHeight="1">
      <c r="A19" s="4" t="s">
        <v>5</v>
      </c>
      <c r="B19" s="5">
        <v>8659</v>
      </c>
      <c r="C19" s="5"/>
      <c r="D19" s="5"/>
      <c r="E19" s="5">
        <v>4248</v>
      </c>
      <c r="F19" s="5"/>
      <c r="G19" s="5"/>
      <c r="H19" s="5"/>
      <c r="I19" s="5"/>
      <c r="J19" s="5"/>
      <c r="K19" s="5"/>
      <c r="L19" s="5"/>
      <c r="M19" s="5">
        <f t="shared" si="1"/>
        <v>0</v>
      </c>
      <c r="N19" s="5"/>
      <c r="O19" s="5"/>
      <c r="P19" s="5"/>
      <c r="Q19" s="5">
        <f t="shared" si="4"/>
        <v>12907</v>
      </c>
      <c r="R19" s="5">
        <v>10641</v>
      </c>
      <c r="S19" s="5">
        <f t="shared" si="2"/>
        <v>-2266</v>
      </c>
      <c r="T19" s="5">
        <v>936</v>
      </c>
      <c r="U19" s="5"/>
      <c r="V19" s="5">
        <f t="shared" si="3"/>
        <v>11577</v>
      </c>
    </row>
    <row r="20" spans="1:22" s="6" customFormat="1" ht="15" customHeight="1">
      <c r="A20" s="4" t="s">
        <v>42</v>
      </c>
      <c r="B20" s="5">
        <v>4415</v>
      </c>
      <c r="C20" s="5"/>
      <c r="D20" s="5"/>
      <c r="E20" s="5">
        <v>1459</v>
      </c>
      <c r="F20" s="5"/>
      <c r="G20" s="5">
        <v>-190</v>
      </c>
      <c r="H20" s="5"/>
      <c r="I20" s="5"/>
      <c r="J20" s="5"/>
      <c r="K20" s="5"/>
      <c r="L20" s="5"/>
      <c r="M20" s="5">
        <f t="shared" si="1"/>
        <v>-190</v>
      </c>
      <c r="N20" s="5"/>
      <c r="O20" s="5"/>
      <c r="P20" s="5"/>
      <c r="Q20" s="5">
        <f t="shared" si="4"/>
        <v>5684</v>
      </c>
      <c r="R20" s="5">
        <v>3769</v>
      </c>
      <c r="S20" s="5">
        <f t="shared" si="2"/>
        <v>-1915</v>
      </c>
      <c r="T20" s="5"/>
      <c r="U20" s="5"/>
      <c r="V20" s="5">
        <f t="shared" si="3"/>
        <v>3769</v>
      </c>
    </row>
    <row r="21" spans="1:22" s="6" customFormat="1" ht="15" customHeight="1">
      <c r="A21" s="4" t="s">
        <v>32</v>
      </c>
      <c r="B21" s="5">
        <v>4699</v>
      </c>
      <c r="C21" s="5"/>
      <c r="D21" s="5"/>
      <c r="E21" s="5">
        <v>8279</v>
      </c>
      <c r="F21" s="5"/>
      <c r="G21" s="5"/>
      <c r="H21" s="5"/>
      <c r="I21" s="5"/>
      <c r="J21" s="5"/>
      <c r="K21" s="5"/>
      <c r="L21" s="5"/>
      <c r="M21" s="5">
        <f t="shared" si="1"/>
        <v>0</v>
      </c>
      <c r="N21" s="5"/>
      <c r="O21" s="5"/>
      <c r="P21" s="5"/>
      <c r="Q21" s="5">
        <f t="shared" si="4"/>
        <v>12978</v>
      </c>
      <c r="R21" s="5">
        <v>12978</v>
      </c>
      <c r="S21" s="5">
        <f t="shared" si="2"/>
        <v>0</v>
      </c>
      <c r="T21" s="5"/>
      <c r="U21" s="5"/>
      <c r="V21" s="5">
        <f t="shared" si="3"/>
        <v>12978</v>
      </c>
    </row>
    <row r="22" spans="1:22" s="6" customFormat="1" ht="15" customHeight="1">
      <c r="A22" s="4" t="s">
        <v>33</v>
      </c>
      <c r="B22" s="5">
        <v>5859</v>
      </c>
      <c r="C22" s="5"/>
      <c r="D22" s="5"/>
      <c r="E22" s="5">
        <v>9015</v>
      </c>
      <c r="F22" s="5"/>
      <c r="G22" s="5">
        <v>-530</v>
      </c>
      <c r="I22" s="5"/>
      <c r="J22" s="5">
        <v>-6800</v>
      </c>
      <c r="K22" s="5"/>
      <c r="L22" s="5"/>
      <c r="M22" s="5">
        <f t="shared" si="1"/>
        <v>-7330</v>
      </c>
      <c r="N22" s="5"/>
      <c r="O22" s="5"/>
      <c r="P22" s="5"/>
      <c r="Q22" s="5">
        <f t="shared" si="4"/>
        <v>7544</v>
      </c>
      <c r="R22" s="5">
        <v>7544</v>
      </c>
      <c r="S22" s="5">
        <f t="shared" si="2"/>
        <v>0</v>
      </c>
      <c r="T22" s="5">
        <v>1</v>
      </c>
      <c r="U22" s="5"/>
      <c r="V22" s="5">
        <f t="shared" si="3"/>
        <v>7545</v>
      </c>
    </row>
    <row r="23" spans="1:22" s="6" customFormat="1" ht="15" customHeight="1">
      <c r="A23" s="4" t="s">
        <v>16</v>
      </c>
      <c r="B23" s="5">
        <v>14230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f t="shared" si="1"/>
        <v>0</v>
      </c>
      <c r="N23" s="5"/>
      <c r="O23" s="5"/>
      <c r="P23" s="5"/>
      <c r="Q23" s="5">
        <f t="shared" si="4"/>
        <v>14230</v>
      </c>
      <c r="R23" s="5"/>
      <c r="S23" s="5"/>
      <c r="T23" s="5"/>
      <c r="U23" s="5"/>
      <c r="V23" s="5">
        <f t="shared" si="3"/>
        <v>14230</v>
      </c>
    </row>
    <row r="24" spans="1:22" s="6" customFormat="1" ht="15" customHeight="1">
      <c r="A24" s="4" t="s">
        <v>37</v>
      </c>
      <c r="B24" s="5">
        <v>33117</v>
      </c>
      <c r="C24" s="5"/>
      <c r="D24" s="5"/>
      <c r="E24" s="5">
        <v>1867</v>
      </c>
      <c r="F24" s="5"/>
      <c r="G24" s="5"/>
      <c r="H24" s="5"/>
      <c r="I24" s="5"/>
      <c r="J24" s="5"/>
      <c r="K24" s="5"/>
      <c r="L24" s="5"/>
      <c r="M24" s="5">
        <f t="shared" si="1"/>
        <v>0</v>
      </c>
      <c r="N24" s="5"/>
      <c r="O24" s="5"/>
      <c r="P24" s="5"/>
      <c r="Q24" s="5">
        <f t="shared" si="4"/>
        <v>34984</v>
      </c>
      <c r="R24" s="5">
        <v>1867</v>
      </c>
      <c r="S24" s="5"/>
      <c r="T24" s="5"/>
      <c r="U24" s="5"/>
      <c r="V24" s="5">
        <f t="shared" si="3"/>
        <v>34984</v>
      </c>
    </row>
    <row r="25" spans="1:22" s="6" customFormat="1" ht="15" customHeight="1">
      <c r="A25" s="4" t="s">
        <v>17</v>
      </c>
      <c r="B25" s="5">
        <v>125403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 t="shared" si="1"/>
        <v>0</v>
      </c>
      <c r="N25" s="5"/>
      <c r="O25" s="5"/>
      <c r="P25" s="5"/>
      <c r="Q25" s="5">
        <f t="shared" si="4"/>
        <v>125403</v>
      </c>
      <c r="R25" s="5">
        <v>49256</v>
      </c>
      <c r="S25" s="5"/>
      <c r="T25" s="5">
        <v>151248</v>
      </c>
      <c r="U25" s="5"/>
      <c r="V25" s="5">
        <f t="shared" si="3"/>
        <v>276651</v>
      </c>
    </row>
    <row r="26" spans="1:22" s="6" customFormat="1" ht="15" customHeight="1">
      <c r="A26" s="4" t="s">
        <v>26</v>
      </c>
      <c r="B26" s="5">
        <v>3871</v>
      </c>
      <c r="C26" s="5"/>
      <c r="D26" s="5">
        <v>-248</v>
      </c>
      <c r="E26" s="5"/>
      <c r="F26" s="5"/>
      <c r="G26" s="5">
        <v>-2456</v>
      </c>
      <c r="H26" s="5"/>
      <c r="I26" s="5"/>
      <c r="J26" s="5"/>
      <c r="K26" s="5"/>
      <c r="L26" s="5"/>
      <c r="M26" s="5">
        <f t="shared" si="1"/>
        <v>-2456</v>
      </c>
      <c r="N26" s="5"/>
      <c r="O26" s="5"/>
      <c r="P26" s="5"/>
      <c r="Q26" s="5">
        <f>(B26+D26+E26+F26+M26+N26+O26+P26)</f>
        <v>1167</v>
      </c>
      <c r="R26" s="5"/>
      <c r="S26" s="5">
        <f t="shared" si="2"/>
        <v>-1167</v>
      </c>
      <c r="T26" s="5"/>
      <c r="U26" s="5"/>
      <c r="V26" s="5">
        <f t="shared" si="3"/>
        <v>0</v>
      </c>
    </row>
    <row r="27" spans="1:22" s="6" customFormat="1" ht="15" customHeight="1">
      <c r="A27" s="4" t="s">
        <v>6</v>
      </c>
      <c r="B27" s="5">
        <v>5425</v>
      </c>
      <c r="C27" s="5"/>
      <c r="D27" s="5"/>
      <c r="E27" s="5">
        <v>6083</v>
      </c>
      <c r="F27" s="5"/>
      <c r="G27" s="5">
        <v>-116</v>
      </c>
      <c r="H27" s="5"/>
      <c r="I27" s="5"/>
      <c r="J27" s="5">
        <v>-962</v>
      </c>
      <c r="K27" s="5"/>
      <c r="L27" s="5"/>
      <c r="M27" s="5">
        <f t="shared" si="1"/>
        <v>-1078</v>
      </c>
      <c r="N27" s="5"/>
      <c r="O27" s="5"/>
      <c r="P27" s="5"/>
      <c r="Q27" s="5">
        <f aca="true" t="shared" si="5" ref="Q27:Q41">(B27+E27+F27+M27+N27+O27+P27)</f>
        <v>10430</v>
      </c>
      <c r="R27" s="5">
        <v>6059</v>
      </c>
      <c r="S27" s="5">
        <f t="shared" si="2"/>
        <v>-4371</v>
      </c>
      <c r="T27" s="5"/>
      <c r="U27" s="5"/>
      <c r="V27" s="5">
        <f t="shared" si="3"/>
        <v>6059</v>
      </c>
    </row>
    <row r="28" spans="1:22" s="6" customFormat="1" ht="15" customHeight="1">
      <c r="A28" s="4" t="s">
        <v>7</v>
      </c>
      <c r="B28" s="5">
        <v>1241</v>
      </c>
      <c r="C28" s="5"/>
      <c r="D28" s="5"/>
      <c r="E28" s="5">
        <v>5888</v>
      </c>
      <c r="F28" s="5"/>
      <c r="G28" s="5">
        <v>-4004</v>
      </c>
      <c r="H28" s="5"/>
      <c r="I28" s="5"/>
      <c r="J28" s="5"/>
      <c r="K28" s="5"/>
      <c r="L28" s="5">
        <v>-440</v>
      </c>
      <c r="M28" s="5">
        <f t="shared" si="1"/>
        <v>-4444</v>
      </c>
      <c r="N28" s="5"/>
      <c r="O28" s="5"/>
      <c r="P28" s="5"/>
      <c r="Q28" s="5">
        <f t="shared" si="5"/>
        <v>2685</v>
      </c>
      <c r="R28" s="5">
        <v>725</v>
      </c>
      <c r="S28" s="5">
        <f t="shared" si="2"/>
        <v>-1960</v>
      </c>
      <c r="T28" s="5"/>
      <c r="U28" s="5"/>
      <c r="V28" s="5">
        <f t="shared" si="3"/>
        <v>725</v>
      </c>
    </row>
    <row r="29" spans="1:22" s="6" customFormat="1" ht="15" customHeight="1">
      <c r="A29" s="4" t="s">
        <v>8</v>
      </c>
      <c r="B29" s="5">
        <v>1828</v>
      </c>
      <c r="C29" s="5"/>
      <c r="D29" s="5"/>
      <c r="E29" s="5">
        <v>1500</v>
      </c>
      <c r="F29" s="5"/>
      <c r="G29" s="5">
        <v>-1858</v>
      </c>
      <c r="H29" s="5"/>
      <c r="I29" s="5"/>
      <c r="J29" s="5"/>
      <c r="K29" s="5"/>
      <c r="L29" s="5"/>
      <c r="M29" s="5">
        <f t="shared" si="1"/>
        <v>-1858</v>
      </c>
      <c r="N29" s="5"/>
      <c r="O29" s="5"/>
      <c r="P29" s="5"/>
      <c r="Q29" s="5">
        <f t="shared" si="5"/>
        <v>1470</v>
      </c>
      <c r="R29" s="5">
        <v>53</v>
      </c>
      <c r="S29" s="5">
        <f t="shared" si="2"/>
        <v>-1417</v>
      </c>
      <c r="T29" s="5"/>
      <c r="U29" s="5"/>
      <c r="V29" s="5">
        <f t="shared" si="3"/>
        <v>53</v>
      </c>
    </row>
    <row r="30" spans="1:22" s="6" customFormat="1" ht="15" customHeight="1">
      <c r="A30" s="4" t="s">
        <v>9</v>
      </c>
      <c r="B30" s="5">
        <v>4726</v>
      </c>
      <c r="C30" s="5"/>
      <c r="D30" s="5"/>
      <c r="E30" s="5">
        <v>16927</v>
      </c>
      <c r="F30" s="5"/>
      <c r="G30" s="5">
        <v>-4894</v>
      </c>
      <c r="H30" s="5">
        <v>-39</v>
      </c>
      <c r="I30" s="5"/>
      <c r="J30" s="5"/>
      <c r="K30" s="5"/>
      <c r="L30" s="5"/>
      <c r="M30" s="5">
        <f t="shared" si="1"/>
        <v>-4933</v>
      </c>
      <c r="N30" s="5"/>
      <c r="O30" s="5"/>
      <c r="P30" s="5"/>
      <c r="Q30" s="5">
        <f t="shared" si="5"/>
        <v>16720</v>
      </c>
      <c r="R30" s="5">
        <v>11973</v>
      </c>
      <c r="S30" s="5">
        <f t="shared" si="2"/>
        <v>-4747</v>
      </c>
      <c r="T30" s="5"/>
      <c r="U30" s="5"/>
      <c r="V30" s="5">
        <f t="shared" si="3"/>
        <v>11973</v>
      </c>
    </row>
    <row r="31" spans="1:22" s="6" customFormat="1" ht="15" customHeight="1">
      <c r="A31" s="4" t="s">
        <v>10</v>
      </c>
      <c r="B31" s="5">
        <v>5680</v>
      </c>
      <c r="C31" s="5"/>
      <c r="D31" s="5"/>
      <c r="E31" s="5">
        <v>3221</v>
      </c>
      <c r="F31" s="5"/>
      <c r="G31" s="5">
        <v>-3603</v>
      </c>
      <c r="H31" s="5"/>
      <c r="I31" s="5"/>
      <c r="J31" s="5"/>
      <c r="K31" s="5"/>
      <c r="L31" s="5"/>
      <c r="M31" s="5">
        <f t="shared" si="1"/>
        <v>-3603</v>
      </c>
      <c r="N31" s="5"/>
      <c r="O31" s="5"/>
      <c r="P31" s="5"/>
      <c r="Q31" s="5">
        <f t="shared" si="5"/>
        <v>5298</v>
      </c>
      <c r="R31" s="5">
        <v>1521</v>
      </c>
      <c r="S31" s="5">
        <f t="shared" si="2"/>
        <v>-3777</v>
      </c>
      <c r="T31" s="5">
        <v>906</v>
      </c>
      <c r="U31" s="5"/>
      <c r="V31" s="5">
        <f t="shared" si="3"/>
        <v>2427</v>
      </c>
    </row>
    <row r="32" spans="1:22" s="6" customFormat="1" ht="15" customHeight="1">
      <c r="A32" s="4" t="s">
        <v>11</v>
      </c>
      <c r="B32" s="5">
        <v>-1013</v>
      </c>
      <c r="C32" s="5"/>
      <c r="D32" s="5"/>
      <c r="E32" s="5">
        <v>4934</v>
      </c>
      <c r="F32" s="5"/>
      <c r="G32" s="5">
        <v>-871</v>
      </c>
      <c r="H32" s="5"/>
      <c r="I32" s="5"/>
      <c r="J32" s="5"/>
      <c r="K32" s="5"/>
      <c r="L32" s="5"/>
      <c r="M32" s="5">
        <f t="shared" si="1"/>
        <v>-871</v>
      </c>
      <c r="N32" s="5"/>
      <c r="O32" s="5"/>
      <c r="P32" s="5"/>
      <c r="Q32" s="5">
        <f t="shared" si="5"/>
        <v>3050</v>
      </c>
      <c r="R32" s="5">
        <v>1814</v>
      </c>
      <c r="S32" s="5">
        <f t="shared" si="2"/>
        <v>-1236</v>
      </c>
      <c r="T32" s="5">
        <v>2829</v>
      </c>
      <c r="U32" s="5"/>
      <c r="V32" s="5">
        <f t="shared" si="3"/>
        <v>4643</v>
      </c>
    </row>
    <row r="33" spans="1:22" s="6" customFormat="1" ht="15" customHeight="1">
      <c r="A33" s="4" t="s">
        <v>12</v>
      </c>
      <c r="B33" s="5">
        <v>2613</v>
      </c>
      <c r="C33" s="5"/>
      <c r="D33" s="5"/>
      <c r="E33" s="5">
        <v>4244</v>
      </c>
      <c r="F33" s="5"/>
      <c r="G33" s="5"/>
      <c r="H33" s="5"/>
      <c r="I33" s="5"/>
      <c r="J33" s="5"/>
      <c r="K33" s="5"/>
      <c r="L33" s="5"/>
      <c r="M33" s="5">
        <f t="shared" si="1"/>
        <v>0</v>
      </c>
      <c r="N33" s="5"/>
      <c r="O33" s="5"/>
      <c r="P33" s="5"/>
      <c r="Q33" s="5">
        <f t="shared" si="5"/>
        <v>6857</v>
      </c>
      <c r="R33" s="5">
        <v>5816</v>
      </c>
      <c r="S33" s="5">
        <f t="shared" si="2"/>
        <v>-1041</v>
      </c>
      <c r="T33" s="5"/>
      <c r="U33" s="5"/>
      <c r="V33" s="5">
        <f t="shared" si="3"/>
        <v>5816</v>
      </c>
    </row>
    <row r="34" spans="1:22" s="6" customFormat="1" ht="15" customHeight="1">
      <c r="A34" s="4" t="s">
        <v>18</v>
      </c>
      <c r="B34" s="5">
        <v>1670</v>
      </c>
      <c r="C34" s="5"/>
      <c r="D34" s="5"/>
      <c r="E34" s="5">
        <v>4508</v>
      </c>
      <c r="F34" s="5"/>
      <c r="G34" s="5">
        <v>-555</v>
      </c>
      <c r="H34" s="5"/>
      <c r="I34" s="5"/>
      <c r="J34" s="5"/>
      <c r="K34" s="5"/>
      <c r="L34" s="5"/>
      <c r="M34" s="5">
        <f t="shared" si="1"/>
        <v>-555</v>
      </c>
      <c r="N34" s="5"/>
      <c r="O34" s="5"/>
      <c r="P34" s="5"/>
      <c r="Q34" s="5">
        <f t="shared" si="5"/>
        <v>5623</v>
      </c>
      <c r="R34" s="5">
        <v>784</v>
      </c>
      <c r="S34" s="5">
        <f t="shared" si="2"/>
        <v>-4839</v>
      </c>
      <c r="T34" s="5"/>
      <c r="U34" s="5"/>
      <c r="V34" s="5">
        <f t="shared" si="3"/>
        <v>784</v>
      </c>
    </row>
    <row r="35" spans="1:22" s="6" customFormat="1" ht="15" customHeight="1">
      <c r="A35" s="4" t="s">
        <v>13</v>
      </c>
      <c r="B35" s="5">
        <v>-3761</v>
      </c>
      <c r="C35" s="5"/>
      <c r="D35" s="5"/>
      <c r="E35" s="5">
        <v>18342</v>
      </c>
      <c r="F35" s="5"/>
      <c r="G35" s="5"/>
      <c r="H35" s="5">
        <v>-1441</v>
      </c>
      <c r="I35" s="5"/>
      <c r="J35" s="5"/>
      <c r="K35" s="5"/>
      <c r="L35" s="5"/>
      <c r="M35" s="5">
        <f t="shared" si="1"/>
        <v>-1441</v>
      </c>
      <c r="N35" s="5"/>
      <c r="O35" s="5"/>
      <c r="P35" s="5"/>
      <c r="Q35" s="5">
        <f t="shared" si="5"/>
        <v>13140</v>
      </c>
      <c r="R35" s="5">
        <v>9464</v>
      </c>
      <c r="S35" s="5">
        <f t="shared" si="2"/>
        <v>-3676</v>
      </c>
      <c r="T35" s="5">
        <v>4320</v>
      </c>
      <c r="U35" s="5"/>
      <c r="V35" s="5">
        <f t="shared" si="3"/>
        <v>13784</v>
      </c>
    </row>
    <row r="36" spans="1:22" s="6" customFormat="1" ht="15" customHeight="1">
      <c r="A36" s="4" t="s">
        <v>14</v>
      </c>
      <c r="B36" s="5">
        <v>-280</v>
      </c>
      <c r="C36" s="5"/>
      <c r="D36" s="5"/>
      <c r="E36" s="5">
        <v>1646</v>
      </c>
      <c r="F36" s="5"/>
      <c r="G36" s="5"/>
      <c r="H36" s="5"/>
      <c r="I36" s="5"/>
      <c r="J36" s="5"/>
      <c r="K36" s="5"/>
      <c r="L36" s="5"/>
      <c r="M36" s="5">
        <f t="shared" si="1"/>
        <v>0</v>
      </c>
      <c r="N36" s="5"/>
      <c r="O36" s="5"/>
      <c r="P36" s="5"/>
      <c r="Q36" s="5">
        <f t="shared" si="5"/>
        <v>1366</v>
      </c>
      <c r="R36" s="5">
        <v>385</v>
      </c>
      <c r="S36" s="5">
        <f t="shared" si="2"/>
        <v>-981</v>
      </c>
      <c r="T36" s="5"/>
      <c r="U36" s="5"/>
      <c r="V36" s="5">
        <f t="shared" si="3"/>
        <v>385</v>
      </c>
    </row>
    <row r="37" spans="1:22" s="6" customFormat="1" ht="15" customHeight="1">
      <c r="A37" s="4" t="s">
        <v>51</v>
      </c>
      <c r="B37" s="5">
        <v>105955</v>
      </c>
      <c r="C37" s="5">
        <v>31906</v>
      </c>
      <c r="D37" s="5"/>
      <c r="E37" s="5">
        <v>70852</v>
      </c>
      <c r="F37" s="5"/>
      <c r="G37" s="5"/>
      <c r="H37" s="5"/>
      <c r="I37" s="5"/>
      <c r="J37" s="5"/>
      <c r="K37" s="5"/>
      <c r="L37" s="5"/>
      <c r="M37" s="5">
        <f t="shared" si="1"/>
        <v>0</v>
      </c>
      <c r="N37" s="5"/>
      <c r="O37" s="5"/>
      <c r="P37" s="5"/>
      <c r="Q37" s="5">
        <f t="shared" si="5"/>
        <v>176807</v>
      </c>
      <c r="R37" s="5">
        <v>176618</v>
      </c>
      <c r="S37" s="5">
        <f t="shared" si="2"/>
        <v>-189</v>
      </c>
      <c r="T37" s="5">
        <v>179216</v>
      </c>
      <c r="U37" s="5"/>
      <c r="V37" s="5">
        <f t="shared" si="3"/>
        <v>355834</v>
      </c>
    </row>
    <row r="38" spans="1:22" s="6" customFormat="1" ht="15" customHeight="1">
      <c r="A38" s="4" t="s">
        <v>15</v>
      </c>
      <c r="B38" s="5">
        <v>2418</v>
      </c>
      <c r="C38" s="5"/>
      <c r="D38" s="5"/>
      <c r="E38" s="5">
        <v>2890</v>
      </c>
      <c r="F38" s="5"/>
      <c r="G38" s="5"/>
      <c r="H38" s="5"/>
      <c r="I38" s="5"/>
      <c r="J38" s="5"/>
      <c r="K38" s="5"/>
      <c r="L38" s="5"/>
      <c r="M38" s="5">
        <f t="shared" si="1"/>
        <v>0</v>
      </c>
      <c r="N38" s="5"/>
      <c r="O38" s="5"/>
      <c r="P38" s="5"/>
      <c r="Q38" s="5">
        <f t="shared" si="5"/>
        <v>5308</v>
      </c>
      <c r="R38" s="5">
        <v>4356</v>
      </c>
      <c r="S38" s="5">
        <f t="shared" si="2"/>
        <v>-952</v>
      </c>
      <c r="T38" s="5"/>
      <c r="U38" s="5"/>
      <c r="V38" s="5">
        <f t="shared" si="3"/>
        <v>4356</v>
      </c>
    </row>
    <row r="39" spans="1:22" s="6" customFormat="1" ht="22.5" customHeight="1">
      <c r="A39" s="1" t="s">
        <v>48</v>
      </c>
      <c r="B39" s="2">
        <f>SUM(B6:B38)</f>
        <v>401772</v>
      </c>
      <c r="C39" s="2">
        <f>SUM(C6:C38)</f>
        <v>63799</v>
      </c>
      <c r="D39" s="2">
        <f>SUM(D6:D38)</f>
        <v>-248</v>
      </c>
      <c r="E39" s="2">
        <f aca="true" t="shared" si="6" ref="E39:V39">SUM(E6:E38)</f>
        <v>264519</v>
      </c>
      <c r="F39" s="2">
        <f t="shared" si="6"/>
        <v>0</v>
      </c>
      <c r="G39" s="2">
        <f t="shared" si="6"/>
        <v>-20904</v>
      </c>
      <c r="H39" s="2">
        <f t="shared" si="6"/>
        <v>-2025</v>
      </c>
      <c r="I39" s="2">
        <v>0</v>
      </c>
      <c r="J39" s="2">
        <f t="shared" si="6"/>
        <v>-16245</v>
      </c>
      <c r="K39" s="2">
        <f t="shared" si="6"/>
        <v>0</v>
      </c>
      <c r="L39" s="2">
        <f t="shared" si="6"/>
        <v>-666</v>
      </c>
      <c r="M39" s="2">
        <f t="shared" si="6"/>
        <v>-41640</v>
      </c>
      <c r="N39" s="2">
        <f t="shared" si="6"/>
        <v>0</v>
      </c>
      <c r="O39" s="2">
        <f t="shared" si="6"/>
        <v>0</v>
      </c>
      <c r="P39" s="2">
        <v>0</v>
      </c>
      <c r="Q39" s="14">
        <f>SUM(Q6:Q38)</f>
        <v>624403</v>
      </c>
      <c r="R39" s="2">
        <f>SUM(R6:R38)</f>
        <v>449582</v>
      </c>
      <c r="S39" s="2">
        <f>SUM(S6:S38)</f>
        <v>-51327</v>
      </c>
      <c r="T39" s="2">
        <f t="shared" si="6"/>
        <v>371503</v>
      </c>
      <c r="U39" s="2">
        <v>0</v>
      </c>
      <c r="V39" s="2">
        <f t="shared" si="6"/>
        <v>944579</v>
      </c>
    </row>
    <row r="40" spans="1:22" s="6" customFormat="1" ht="22.5" customHeight="1">
      <c r="A40" s="4" t="s">
        <v>57</v>
      </c>
      <c r="B40" s="2"/>
      <c r="C40" s="2"/>
      <c r="D40" s="2"/>
      <c r="E40" s="10">
        <v>1349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">
        <f t="shared" si="5"/>
        <v>1349</v>
      </c>
      <c r="R40" s="2"/>
      <c r="S40" s="10">
        <v>-1349</v>
      </c>
      <c r="T40" s="2"/>
      <c r="U40" s="2"/>
      <c r="V40" s="5">
        <f t="shared" si="3"/>
        <v>0</v>
      </c>
    </row>
    <row r="41" spans="1:22" s="6" customFormat="1" ht="22.5" customHeight="1">
      <c r="A41" s="4" t="s">
        <v>58</v>
      </c>
      <c r="B41" s="2"/>
      <c r="C41" s="2"/>
      <c r="D41" s="2"/>
      <c r="E41" s="10">
        <v>1920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>
        <f t="shared" si="5"/>
        <v>1920</v>
      </c>
      <c r="R41" s="2"/>
      <c r="S41" s="10">
        <v>-1920</v>
      </c>
      <c r="T41" s="2"/>
      <c r="U41" s="2"/>
      <c r="V41" s="5">
        <f t="shared" si="3"/>
        <v>0</v>
      </c>
    </row>
    <row r="42" spans="1:22" s="6" customFormat="1" ht="22.5" customHeight="1">
      <c r="A42" s="1" t="s">
        <v>56</v>
      </c>
      <c r="B42" s="2">
        <f>SUM(B40:B41)</f>
        <v>0</v>
      </c>
      <c r="C42" s="2">
        <f aca="true" t="shared" si="7" ref="C42:V42">SUM(C40:C41)</f>
        <v>0</v>
      </c>
      <c r="D42" s="2">
        <f t="shared" si="7"/>
        <v>0</v>
      </c>
      <c r="E42" s="2">
        <f t="shared" si="7"/>
        <v>3269</v>
      </c>
      <c r="F42" s="2">
        <f t="shared" si="7"/>
        <v>0</v>
      </c>
      <c r="G42" s="2">
        <f t="shared" si="7"/>
        <v>0</v>
      </c>
      <c r="H42" s="2">
        <f t="shared" si="7"/>
        <v>0</v>
      </c>
      <c r="I42" s="2">
        <f t="shared" si="7"/>
        <v>0</v>
      </c>
      <c r="J42" s="2">
        <f t="shared" si="7"/>
        <v>0</v>
      </c>
      <c r="K42" s="2">
        <f t="shared" si="7"/>
        <v>0</v>
      </c>
      <c r="L42" s="2">
        <f t="shared" si="7"/>
        <v>0</v>
      </c>
      <c r="M42" s="2">
        <f t="shared" si="7"/>
        <v>0</v>
      </c>
      <c r="N42" s="2">
        <f t="shared" si="7"/>
        <v>0</v>
      </c>
      <c r="O42" s="2">
        <f t="shared" si="7"/>
        <v>0</v>
      </c>
      <c r="P42" s="2">
        <f t="shared" si="7"/>
        <v>0</v>
      </c>
      <c r="Q42" s="2">
        <f t="shared" si="7"/>
        <v>3269</v>
      </c>
      <c r="R42" s="2">
        <f t="shared" si="7"/>
        <v>0</v>
      </c>
      <c r="S42" s="2">
        <f t="shared" si="7"/>
        <v>-3269</v>
      </c>
      <c r="T42" s="2">
        <f t="shared" si="7"/>
        <v>0</v>
      </c>
      <c r="U42" s="2">
        <f t="shared" si="7"/>
        <v>0</v>
      </c>
      <c r="V42" s="2">
        <f t="shared" si="7"/>
        <v>0</v>
      </c>
    </row>
    <row r="43" spans="1:22" s="6" customFormat="1" ht="15" customHeight="1">
      <c r="A43" s="4" t="s">
        <v>38</v>
      </c>
      <c r="B43" s="5">
        <v>-89193</v>
      </c>
      <c r="C43" s="5">
        <v>-63799</v>
      </c>
      <c r="D43" s="5">
        <v>248</v>
      </c>
      <c r="E43" s="5">
        <f>-264519-3269</f>
        <v>-267788</v>
      </c>
      <c r="F43" s="5">
        <v>1630</v>
      </c>
      <c r="G43" s="5"/>
      <c r="H43" s="5"/>
      <c r="I43" s="5"/>
      <c r="J43" s="5"/>
      <c r="K43" s="5"/>
      <c r="L43" s="5"/>
      <c r="M43" s="5">
        <f>-M39</f>
        <v>41640</v>
      </c>
      <c r="N43" s="5">
        <v>-4515</v>
      </c>
      <c r="O43" s="5">
        <v>3550</v>
      </c>
      <c r="P43" s="5">
        <v>14870</v>
      </c>
      <c r="Q43" s="5">
        <f>(B43+D43+E43+F43+M43+N43+O43+P43)</f>
        <v>-299558</v>
      </c>
      <c r="R43" s="5">
        <v>0</v>
      </c>
      <c r="S43" s="5">
        <f>-S39+3269</f>
        <v>54596</v>
      </c>
      <c r="T43" s="5">
        <v>0</v>
      </c>
      <c r="U43" s="5">
        <v>-14870</v>
      </c>
      <c r="V43" s="5">
        <f>Q43+S43+T43+U43</f>
        <v>-259832</v>
      </c>
    </row>
    <row r="44" spans="1:22" s="6" customFormat="1" ht="24" customHeight="1">
      <c r="A44" s="1" t="s">
        <v>23</v>
      </c>
      <c r="B44" s="2">
        <f>B39+B42+B43</f>
        <v>312579</v>
      </c>
      <c r="C44" s="2">
        <f aca="true" t="shared" si="8" ref="C44:V44">C39+C42+C43</f>
        <v>0</v>
      </c>
      <c r="D44" s="2">
        <f t="shared" si="8"/>
        <v>0</v>
      </c>
      <c r="E44" s="2">
        <f t="shared" si="8"/>
        <v>0</v>
      </c>
      <c r="F44" s="2">
        <f t="shared" si="8"/>
        <v>1630</v>
      </c>
      <c r="G44" s="2">
        <f t="shared" si="8"/>
        <v>-20904</v>
      </c>
      <c r="H44" s="2">
        <f t="shared" si="8"/>
        <v>-2025</v>
      </c>
      <c r="I44" s="2">
        <f t="shared" si="8"/>
        <v>0</v>
      </c>
      <c r="J44" s="2">
        <f t="shared" si="8"/>
        <v>-16245</v>
      </c>
      <c r="K44" s="2">
        <f t="shared" si="8"/>
        <v>0</v>
      </c>
      <c r="L44" s="2">
        <f t="shared" si="8"/>
        <v>-666</v>
      </c>
      <c r="M44" s="2">
        <f t="shared" si="8"/>
        <v>0</v>
      </c>
      <c r="N44" s="2">
        <f t="shared" si="8"/>
        <v>-4515</v>
      </c>
      <c r="O44" s="2">
        <f t="shared" si="8"/>
        <v>3550</v>
      </c>
      <c r="P44" s="2">
        <f t="shared" si="8"/>
        <v>14870</v>
      </c>
      <c r="Q44" s="2">
        <f t="shared" si="8"/>
        <v>328114</v>
      </c>
      <c r="R44" s="2">
        <f t="shared" si="8"/>
        <v>449582</v>
      </c>
      <c r="S44" s="2">
        <f t="shared" si="8"/>
        <v>0</v>
      </c>
      <c r="T44" s="2">
        <f t="shared" si="8"/>
        <v>371503</v>
      </c>
      <c r="U44" s="2">
        <f t="shared" si="8"/>
        <v>-14870</v>
      </c>
      <c r="V44" s="2">
        <f t="shared" si="8"/>
        <v>684747</v>
      </c>
    </row>
    <row r="46" ht="12">
      <c r="Q46" s="16"/>
    </row>
  </sheetData>
  <mergeCells count="17">
    <mergeCell ref="A1:G1"/>
    <mergeCell ref="N4:N5"/>
    <mergeCell ref="O4:O5"/>
    <mergeCell ref="Q4:Q5"/>
    <mergeCell ref="P4:P5"/>
    <mergeCell ref="C4:C5"/>
    <mergeCell ref="A4:A5"/>
    <mergeCell ref="B4:B5"/>
    <mergeCell ref="E4:E5"/>
    <mergeCell ref="F4:F5"/>
    <mergeCell ref="D4:D5"/>
    <mergeCell ref="T4:T5"/>
    <mergeCell ref="U4:U5"/>
    <mergeCell ref="V4:V5"/>
    <mergeCell ref="G4:M4"/>
    <mergeCell ref="R4:R5"/>
    <mergeCell ref="S4:S5"/>
  </mergeCells>
  <printOptions horizontalCentered="1"/>
  <pageMargins left="0.3937007874015748" right="0.3937007874015748" top="0.7874015748031497" bottom="0.7086614173228347" header="1.141732283464567" footer="0.8267716535433072"/>
  <pageSetup fitToHeight="1" fitToWidth="1" horizontalDpi="600" verticalDpi="600" orientation="landscape" paperSize="9" scale="56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Csongrád Megyei Önkormányzat</dc:creator>
  <cp:keywords/>
  <dc:description/>
  <cp:lastModifiedBy>Majoros-8605</cp:lastModifiedBy>
  <cp:lastPrinted>2007-04-04T07:35:52Z</cp:lastPrinted>
  <dcterms:created xsi:type="dcterms:W3CDTF">2001-01-22T16:34:48Z</dcterms:created>
  <dcterms:modified xsi:type="dcterms:W3CDTF">2007-05-15T13:27:38Z</dcterms:modified>
  <cp:category/>
  <cp:version/>
  <cp:contentType/>
  <cp:contentStatus/>
</cp:coreProperties>
</file>