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" windowWidth="11352" windowHeight="5988" activeTab="0"/>
  </bookViews>
  <sheets>
    <sheet name="2002" sheetId="1" r:id="rId1"/>
    <sheet name="próba" sheetId="2" r:id="rId2"/>
  </sheets>
  <definedNames/>
  <calcPr fullCalcOnLoad="1"/>
</workbook>
</file>

<file path=xl/sharedStrings.xml><?xml version="1.0" encoding="utf-8"?>
<sst xmlns="http://schemas.openxmlformats.org/spreadsheetml/2006/main" count="117" uniqueCount="56">
  <si>
    <t>Normatíva jogcíme</t>
  </si>
  <si>
    <t>Normatíva mértéke 
(Ft)</t>
  </si>
  <si>
    <t>Tervezett mutató
 (fő)</t>
  </si>
  <si>
    <t>Teljesített mutató
 (fő)</t>
  </si>
  <si>
    <t>Tervezett támogatás
 (Ft)</t>
  </si>
  <si>
    <t xml:space="preserve"> Teljesített támogatás 
(Ft)</t>
  </si>
  <si>
    <t>Eltérés 
(fő)</t>
  </si>
  <si>
    <t>Támogatás 
( +/-) 
(Ft)</t>
  </si>
  <si>
    <t>Szociális otthoni ellátás</t>
  </si>
  <si>
    <t>Módszertani feladatok ellátása</t>
  </si>
  <si>
    <t>Fogyatékosok ápoló otthoni ellátása</t>
  </si>
  <si>
    <t>Kollégiumi ellátás</t>
  </si>
  <si>
    <t>Pedagógus szakvizsga és továbbképzés</t>
  </si>
  <si>
    <t>Pedagógiai szakszolgálatok tevékenysége</t>
  </si>
  <si>
    <t>Kötött felhasználású támogatás összesen</t>
  </si>
  <si>
    <t>Gyermek- és ifjúságvédelmi feladatok</t>
  </si>
  <si>
    <t>Sorkatonai szolgáltatot teljesítő utógondozott</t>
  </si>
  <si>
    <t>Szociális feladatok</t>
  </si>
  <si>
    <t>Korai fejlesztés, gondozás</t>
  </si>
  <si>
    <t>Gyógypedagógiai ellátás</t>
  </si>
  <si>
    <t>Szakmai gyakorlati képzés</t>
  </si>
  <si>
    <t>Bejáró gyermekek ellátása</t>
  </si>
  <si>
    <t>Gyermek és tanulói int. étk. résztvevők</t>
  </si>
  <si>
    <t>Ált. isk.-ban napközis foglalkozáson résztv.</t>
  </si>
  <si>
    <t xml:space="preserve">Általános iskolai oktatás-nevelés </t>
  </si>
  <si>
    <t>Gyermek és tanuló intézm. étk. résztvevők</t>
  </si>
  <si>
    <t>Ált.isk-ban napközis foglalkozáson résztvevők</t>
  </si>
  <si>
    <t>Középiskolai oktatás</t>
  </si>
  <si>
    <t>Iskolai oktatás 9-13. évfolyamon</t>
  </si>
  <si>
    <t>Kollégiumi, externátusi ellátás</t>
  </si>
  <si>
    <t>Fogyatékos tanulók diákotthoni ellátása</t>
  </si>
  <si>
    <t>Igazgatási és sportfeladatok</t>
  </si>
  <si>
    <t>Megyei közművelődési és közgyűjteményi feladatok</t>
  </si>
  <si>
    <t>Pedagógus szakkönyvásárlás</t>
  </si>
  <si>
    <t>Tanulók tankönyvtámogatása</t>
  </si>
  <si>
    <t>Diáksporttal kapcsolatos feladatok</t>
  </si>
  <si>
    <t>Közoktatási közalapítvány támogatása</t>
  </si>
  <si>
    <t>Normatív állami hozzájárulás összesen</t>
  </si>
  <si>
    <t>Fogyatékos gyermekek oktatása</t>
  </si>
  <si>
    <t>Nem kötött felhasználású támogatás össz.</t>
  </si>
  <si>
    <t xml:space="preserve">Közoktatási normatív hozzájárulás </t>
  </si>
  <si>
    <t>Megyei közműv. és közgy. feladatok (egységes)</t>
  </si>
  <si>
    <t>Iskolaotthonos ellátás</t>
  </si>
  <si>
    <t>Otthont nyújtó ellátás</t>
  </si>
  <si>
    <t>Utógondozott</t>
  </si>
  <si>
    <t>Sork. szolg. telj. ug. áll. gond. napjai</t>
  </si>
  <si>
    <t>Évközi változások (fő)</t>
  </si>
  <si>
    <t>Területi szakszolgálat működtetése</t>
  </si>
  <si>
    <t>Szakmai elméleti oktatás</t>
  </si>
  <si>
    <t>Mód. tervezett mutató (fő)</t>
  </si>
  <si>
    <t>Speciális gyermekotthoni ellátás</t>
  </si>
  <si>
    <t>Tervezett támogatás
 (Ft) eredeti</t>
  </si>
  <si>
    <t>Általános iskolai oktatás-nevelés 1-8. évf.</t>
  </si>
  <si>
    <t>Képzési kötelezettségben résztvevő 5-18 éves</t>
  </si>
  <si>
    <t>Kollégiumban szervezett étkezés</t>
  </si>
  <si>
    <t>14. számú melléklet Csongrád Megye Önkormányzatának 3/2003.(IV.30.) számú rendeletéhez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</si>
</sst>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#,##0.000"/>
    <numFmt numFmtId="166" formatCode="#,##0.0000"/>
    <numFmt numFmtId="167" formatCode="#,##0.00000"/>
  </numFmts>
  <fonts count="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lightGray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5" fillId="0" borderId="0" xfId="0" applyNumberFormat="1" applyFont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6" fillId="0" borderId="0" xfId="0" applyNumberFormat="1" applyFont="1" applyAlignment="1">
      <alignment horizontal="left" vertical="center" wrapText="1"/>
    </xf>
    <xf numFmtId="3" fontId="5" fillId="2" borderId="0" xfId="0" applyNumberFormat="1" applyFont="1" applyFill="1" applyAlignment="1">
      <alignment horizontal="left" vertical="center" wrapText="1"/>
    </xf>
    <xf numFmtId="3" fontId="6" fillId="2" borderId="0" xfId="0" applyNumberFormat="1" applyFont="1" applyFill="1" applyAlignment="1">
      <alignment horizontal="right" vertical="center" wrapText="1"/>
    </xf>
    <xf numFmtId="3" fontId="5" fillId="0" borderId="0" xfId="0" applyNumberFormat="1" applyFont="1" applyAlignment="1">
      <alignment horizontal="left" vertical="center" wrapText="1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6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left" vertical="center" indent="1"/>
    </xf>
    <xf numFmtId="3" fontId="6" fillId="0" borderId="0" xfId="0" applyNumberFormat="1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Alignment="1">
      <alignment/>
    </xf>
    <xf numFmtId="3" fontId="5" fillId="0" borderId="0" xfId="0" applyNumberFormat="1" applyFont="1" applyFill="1" applyAlignment="1">
      <alignment/>
    </xf>
    <xf numFmtId="3" fontId="5" fillId="2" borderId="0" xfId="0" applyNumberFormat="1" applyFont="1" applyFill="1" applyAlignment="1">
      <alignment vertical="center"/>
    </xf>
    <xf numFmtId="3" fontId="5" fillId="0" borderId="0" xfId="0" applyNumberFormat="1" applyFont="1" applyAlignment="1">
      <alignment horizontal="left" vertical="center" indent="2"/>
    </xf>
    <xf numFmtId="3" fontId="6" fillId="0" borderId="0" xfId="0" applyNumberFormat="1" applyFont="1" applyFill="1" applyAlignment="1">
      <alignment vertical="center"/>
    </xf>
    <xf numFmtId="3" fontId="7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workbookViewId="0" topLeftCell="A1">
      <pane xSplit="1" ySplit="2" topLeftCell="B1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2" sqref="A2"/>
    </sheetView>
  </sheetViews>
  <sheetFormatPr defaultColWidth="9.140625" defaultRowHeight="12.75"/>
  <cols>
    <col min="1" max="1" width="38.00390625" style="14" customWidth="1"/>
    <col min="2" max="3" width="8.7109375" style="15" customWidth="1"/>
    <col min="4" max="4" width="9.00390625" style="14" customWidth="1"/>
    <col min="5" max="5" width="8.7109375" style="15" customWidth="1"/>
    <col min="6" max="6" width="8.7109375" style="14" customWidth="1"/>
    <col min="7" max="7" width="13.7109375" style="15" hidden="1" customWidth="1"/>
    <col min="8" max="8" width="12.7109375" style="15" customWidth="1"/>
    <col min="9" max="9" width="12.7109375" style="14" customWidth="1"/>
    <col min="10" max="10" width="6.421875" style="14" customWidth="1"/>
    <col min="11" max="11" width="11.7109375" style="14" customWidth="1"/>
    <col min="12" max="16384" width="9.140625" style="14" customWidth="1"/>
  </cols>
  <sheetData>
    <row r="1" spans="1:11" ht="15">
      <c r="A1" s="19" t="s">
        <v>55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1" customFormat="1" ht="53.25" customHeight="1">
      <c r="A2" s="1" t="s">
        <v>0</v>
      </c>
      <c r="B2" s="2" t="s">
        <v>1</v>
      </c>
      <c r="C2" s="2" t="s">
        <v>2</v>
      </c>
      <c r="D2" s="1" t="s">
        <v>46</v>
      </c>
      <c r="E2" s="2" t="s">
        <v>49</v>
      </c>
      <c r="F2" s="1" t="s">
        <v>3</v>
      </c>
      <c r="G2" s="2" t="s">
        <v>51</v>
      </c>
      <c r="H2" s="2" t="s">
        <v>4</v>
      </c>
      <c r="I2" s="1" t="s">
        <v>5</v>
      </c>
      <c r="J2" s="1" t="s">
        <v>6</v>
      </c>
      <c r="K2" s="1" t="s">
        <v>7</v>
      </c>
    </row>
    <row r="3" spans="1:11" s="6" customFormat="1" ht="18" customHeight="1">
      <c r="A3" s="3" t="s">
        <v>15</v>
      </c>
      <c r="B3" s="4"/>
      <c r="C3" s="4"/>
      <c r="D3" s="4"/>
      <c r="E3" s="4"/>
      <c r="F3" s="4"/>
      <c r="G3" s="5"/>
      <c r="H3" s="5"/>
      <c r="I3" s="5"/>
      <c r="J3" s="4"/>
      <c r="K3" s="4"/>
    </row>
    <row r="4" spans="1:11" s="7" customFormat="1" ht="12" customHeight="1">
      <c r="A4" s="10" t="s">
        <v>43</v>
      </c>
      <c r="B4" s="8">
        <v>640590</v>
      </c>
      <c r="C4" s="8">
        <v>747</v>
      </c>
      <c r="D4" s="7">
        <v>-12</v>
      </c>
      <c r="E4" s="8">
        <f>SUM(C4:D4)</f>
        <v>735</v>
      </c>
      <c r="F4" s="7">
        <v>680</v>
      </c>
      <c r="G4" s="8">
        <f aca="true" t="shared" si="0" ref="G4:G9">C4*$B4</f>
        <v>478520730</v>
      </c>
      <c r="H4" s="8">
        <f>B4*E4</f>
        <v>470833650</v>
      </c>
      <c r="I4" s="7">
        <f aca="true" t="shared" si="1" ref="I4:I9">F4*$B4</f>
        <v>435601200</v>
      </c>
      <c r="J4" s="7">
        <f>F4-E4</f>
        <v>-55</v>
      </c>
      <c r="K4" s="7">
        <f aca="true" t="shared" si="2" ref="K4:K9">J4*B4</f>
        <v>-35232450</v>
      </c>
    </row>
    <row r="5" spans="1:11" s="7" customFormat="1" ht="12" customHeight="1">
      <c r="A5" s="10" t="s">
        <v>50</v>
      </c>
      <c r="B5" s="8">
        <v>714400</v>
      </c>
      <c r="C5" s="8"/>
      <c r="E5" s="8"/>
      <c r="F5" s="7">
        <v>1</v>
      </c>
      <c r="G5" s="8">
        <f t="shared" si="0"/>
        <v>0</v>
      </c>
      <c r="H5" s="8">
        <f>B5*E5</f>
        <v>0</v>
      </c>
      <c r="I5" s="7">
        <f t="shared" si="1"/>
        <v>714400</v>
      </c>
      <c r="J5" s="7">
        <f>F5-C5</f>
        <v>1</v>
      </c>
      <c r="K5" s="7">
        <f t="shared" si="2"/>
        <v>714400</v>
      </c>
    </row>
    <row r="6" spans="1:11" s="7" customFormat="1" ht="12" customHeight="1">
      <c r="A6" s="10" t="s">
        <v>16</v>
      </c>
      <c r="B6" s="8">
        <v>128118</v>
      </c>
      <c r="C6" s="8">
        <v>2</v>
      </c>
      <c r="E6" s="8"/>
      <c r="F6" s="7">
        <v>2</v>
      </c>
      <c r="G6" s="8">
        <f t="shared" si="0"/>
        <v>256236</v>
      </c>
      <c r="H6" s="8">
        <f>C6*B6</f>
        <v>256236</v>
      </c>
      <c r="I6" s="7">
        <f t="shared" si="1"/>
        <v>256236</v>
      </c>
      <c r="J6" s="7">
        <f>F6-C6</f>
        <v>0</v>
      </c>
      <c r="K6" s="7">
        <f t="shared" si="2"/>
        <v>0</v>
      </c>
    </row>
    <row r="7" spans="1:11" s="7" customFormat="1" ht="12" customHeight="1">
      <c r="A7" s="10" t="s">
        <v>45</v>
      </c>
      <c r="B7" s="8">
        <v>640590</v>
      </c>
      <c r="C7" s="8">
        <v>2</v>
      </c>
      <c r="E7" s="8"/>
      <c r="F7" s="7">
        <v>3</v>
      </c>
      <c r="G7" s="8">
        <f t="shared" si="0"/>
        <v>1281180</v>
      </c>
      <c r="H7" s="8">
        <f>C7*B7</f>
        <v>1281180</v>
      </c>
      <c r="I7" s="7">
        <f t="shared" si="1"/>
        <v>1921770</v>
      </c>
      <c r="J7" s="7">
        <f>F7-C7</f>
        <v>1</v>
      </c>
      <c r="K7" s="7">
        <f t="shared" si="2"/>
        <v>640590</v>
      </c>
    </row>
    <row r="8" spans="1:11" s="7" customFormat="1" ht="12" customHeight="1">
      <c r="A8" s="10" t="s">
        <v>47</v>
      </c>
      <c r="B8" s="8">
        <v>62200</v>
      </c>
      <c r="C8" s="8">
        <v>989</v>
      </c>
      <c r="D8" s="7">
        <v>-12</v>
      </c>
      <c r="E8" s="8">
        <f>SUM(C8:D8)</f>
        <v>977</v>
      </c>
      <c r="F8" s="7">
        <v>922</v>
      </c>
      <c r="G8" s="8">
        <f t="shared" si="0"/>
        <v>61515800</v>
      </c>
      <c r="H8" s="8">
        <f>B8*E8</f>
        <v>60769400</v>
      </c>
      <c r="I8" s="7">
        <f t="shared" si="1"/>
        <v>57348400</v>
      </c>
      <c r="J8" s="7">
        <f>F8-E8</f>
        <v>-55</v>
      </c>
      <c r="K8" s="7">
        <f t="shared" si="2"/>
        <v>-3421000</v>
      </c>
    </row>
    <row r="9" spans="1:11" s="7" customFormat="1" ht="12" customHeight="1">
      <c r="A9" s="10" t="s">
        <v>44</v>
      </c>
      <c r="B9" s="8">
        <v>640590</v>
      </c>
      <c r="C9" s="8">
        <v>238</v>
      </c>
      <c r="E9" s="8"/>
      <c r="F9" s="7">
        <v>236</v>
      </c>
      <c r="G9" s="8">
        <f t="shared" si="0"/>
        <v>152460420</v>
      </c>
      <c r="H9" s="8">
        <f>C9*B9</f>
        <v>152460420</v>
      </c>
      <c r="I9" s="7">
        <f t="shared" si="1"/>
        <v>151179240</v>
      </c>
      <c r="J9" s="7">
        <f>F9-C9</f>
        <v>-2</v>
      </c>
      <c r="K9" s="7">
        <f t="shared" si="2"/>
        <v>-1281180</v>
      </c>
    </row>
    <row r="10" spans="2:8" s="7" customFormat="1" ht="12" customHeight="1">
      <c r="B10" s="8"/>
      <c r="C10" s="8"/>
      <c r="E10" s="8"/>
      <c r="G10" s="8"/>
      <c r="H10" s="8"/>
    </row>
    <row r="11" spans="1:11" s="7" customFormat="1" ht="18" customHeight="1">
      <c r="A11" s="9" t="s">
        <v>17</v>
      </c>
      <c r="B11" s="4"/>
      <c r="C11" s="4"/>
      <c r="D11" s="4"/>
      <c r="E11" s="4"/>
      <c r="F11" s="4"/>
      <c r="G11" s="5"/>
      <c r="H11" s="16"/>
      <c r="I11" s="5"/>
      <c r="J11" s="4"/>
      <c r="K11" s="4"/>
    </row>
    <row r="12" spans="1:11" s="7" customFormat="1" ht="12" customHeight="1">
      <c r="A12" s="10" t="s">
        <v>8</v>
      </c>
      <c r="B12" s="8">
        <v>539200</v>
      </c>
      <c r="C12" s="8">
        <v>1192</v>
      </c>
      <c r="E12" s="8"/>
      <c r="F12" s="7">
        <v>1147</v>
      </c>
      <c r="G12" s="8">
        <f>C12*$B12</f>
        <v>642726400</v>
      </c>
      <c r="H12" s="8">
        <f aca="true" t="shared" si="3" ref="H12:H31">C12*B12</f>
        <v>642726400</v>
      </c>
      <c r="I12" s="7">
        <f>F12*$B12</f>
        <v>618462400</v>
      </c>
      <c r="J12" s="7">
        <f>F12-C12</f>
        <v>-45</v>
      </c>
      <c r="K12" s="7">
        <f>J12*B12</f>
        <v>-24264000</v>
      </c>
    </row>
    <row r="13" spans="1:11" s="7" customFormat="1" ht="12" customHeight="1">
      <c r="A13" s="10" t="s">
        <v>9</v>
      </c>
      <c r="B13" s="4"/>
      <c r="C13" s="4"/>
      <c r="D13" s="4"/>
      <c r="E13" s="4"/>
      <c r="F13" s="4"/>
      <c r="G13" s="8">
        <v>7700000</v>
      </c>
      <c r="H13" s="8">
        <v>7700000</v>
      </c>
      <c r="I13" s="7">
        <v>7700000</v>
      </c>
      <c r="J13" s="4"/>
      <c r="K13" s="7">
        <f>J13*B13</f>
        <v>0</v>
      </c>
    </row>
    <row r="14" spans="1:11" s="7" customFormat="1" ht="12" customHeight="1">
      <c r="A14" s="10" t="s">
        <v>10</v>
      </c>
      <c r="B14" s="8">
        <v>606380</v>
      </c>
      <c r="C14" s="8">
        <v>796</v>
      </c>
      <c r="E14" s="8"/>
      <c r="F14" s="7">
        <v>775</v>
      </c>
      <c r="G14" s="8">
        <f>C14*$B14</f>
        <v>482678480</v>
      </c>
      <c r="H14" s="8">
        <f t="shared" si="3"/>
        <v>482678480</v>
      </c>
      <c r="I14" s="7">
        <f>F14*$B14</f>
        <v>469944500</v>
      </c>
      <c r="J14" s="7">
        <f>F14-C14</f>
        <v>-21</v>
      </c>
      <c r="K14" s="7">
        <f>J14*B14</f>
        <v>-12733980</v>
      </c>
    </row>
    <row r="15" spans="2:8" s="7" customFormat="1" ht="12" customHeight="1">
      <c r="B15" s="8"/>
      <c r="C15" s="8"/>
      <c r="E15" s="8"/>
      <c r="G15" s="8"/>
      <c r="H15" s="8"/>
    </row>
    <row r="16" spans="1:11" s="7" customFormat="1" ht="18" customHeight="1">
      <c r="A16" s="9" t="s">
        <v>40</v>
      </c>
      <c r="B16" s="4"/>
      <c r="C16" s="4"/>
      <c r="D16" s="4"/>
      <c r="E16" s="4"/>
      <c r="F16" s="4"/>
      <c r="G16" s="5"/>
      <c r="H16" s="16"/>
      <c r="I16" s="5"/>
      <c r="J16" s="4"/>
      <c r="K16" s="4"/>
    </row>
    <row r="17" spans="1:11" s="7" customFormat="1" ht="12" customHeight="1">
      <c r="A17" s="10" t="s">
        <v>38</v>
      </c>
      <c r="B17" s="4"/>
      <c r="C17" s="4"/>
      <c r="D17" s="4"/>
      <c r="E17" s="4"/>
      <c r="F17" s="4"/>
      <c r="G17" s="5"/>
      <c r="H17" s="16"/>
      <c r="I17" s="5"/>
      <c r="J17" s="4"/>
      <c r="K17" s="4"/>
    </row>
    <row r="18" spans="1:11" s="7" customFormat="1" ht="12" customHeight="1">
      <c r="A18" s="17" t="s">
        <v>53</v>
      </c>
      <c r="B18" s="8">
        <v>218000</v>
      </c>
      <c r="C18" s="8">
        <v>50</v>
      </c>
      <c r="E18" s="8"/>
      <c r="F18" s="7">
        <v>18</v>
      </c>
      <c r="G18" s="8">
        <f aca="true" t="shared" si="4" ref="G18:G25">C18*$B18</f>
        <v>10900000</v>
      </c>
      <c r="H18" s="8">
        <f t="shared" si="3"/>
        <v>10900000</v>
      </c>
      <c r="I18" s="7">
        <f aca="true" t="shared" si="5" ref="I18:I25">F18*$B18</f>
        <v>3924000</v>
      </c>
      <c r="J18" s="7">
        <f aca="true" t="shared" si="6" ref="J18:J25">F18-C18</f>
        <v>-32</v>
      </c>
      <c r="K18" s="7">
        <f aca="true" t="shared" si="7" ref="K18:K25">J18*B18</f>
        <v>-6976000</v>
      </c>
    </row>
    <row r="19" spans="1:11" s="7" customFormat="1" ht="12" customHeight="1">
      <c r="A19" s="17" t="s">
        <v>18</v>
      </c>
      <c r="B19" s="8">
        <v>163300</v>
      </c>
      <c r="C19" s="8">
        <v>32</v>
      </c>
      <c r="E19" s="8"/>
      <c r="F19" s="7">
        <v>7</v>
      </c>
      <c r="G19" s="8">
        <f t="shared" si="4"/>
        <v>5225600</v>
      </c>
      <c r="H19" s="8">
        <f t="shared" si="3"/>
        <v>5225600</v>
      </c>
      <c r="I19" s="7">
        <f t="shared" si="5"/>
        <v>1143100</v>
      </c>
      <c r="J19" s="7">
        <f t="shared" si="6"/>
        <v>-25</v>
      </c>
      <c r="K19" s="7">
        <f t="shared" si="7"/>
        <v>-4082500</v>
      </c>
    </row>
    <row r="20" spans="1:11" s="7" customFormat="1" ht="12" customHeight="1">
      <c r="A20" s="17" t="s">
        <v>19</v>
      </c>
      <c r="B20" s="8">
        <v>300300</v>
      </c>
      <c r="C20" s="8">
        <f>673+48</f>
        <v>721</v>
      </c>
      <c r="E20" s="8"/>
      <c r="F20" s="7">
        <v>715</v>
      </c>
      <c r="G20" s="8">
        <f t="shared" si="4"/>
        <v>216516300</v>
      </c>
      <c r="H20" s="8">
        <f t="shared" si="3"/>
        <v>216516300</v>
      </c>
      <c r="I20" s="7">
        <f>F20*$B20</f>
        <v>214714500</v>
      </c>
      <c r="J20" s="7">
        <f t="shared" si="6"/>
        <v>-6</v>
      </c>
      <c r="K20" s="7">
        <f t="shared" si="7"/>
        <v>-1801800</v>
      </c>
    </row>
    <row r="21" spans="1:11" s="7" customFormat="1" ht="12" customHeight="1">
      <c r="A21" s="17" t="s">
        <v>20</v>
      </c>
      <c r="B21" s="8">
        <v>74000</v>
      </c>
      <c r="C21" s="8">
        <v>63</v>
      </c>
      <c r="E21" s="8"/>
      <c r="F21" s="7">
        <v>22</v>
      </c>
      <c r="G21" s="8">
        <f t="shared" si="4"/>
        <v>4662000</v>
      </c>
      <c r="H21" s="8">
        <f t="shared" si="3"/>
        <v>4662000</v>
      </c>
      <c r="I21" s="7">
        <f t="shared" si="5"/>
        <v>1628000</v>
      </c>
      <c r="J21" s="7">
        <f t="shared" si="6"/>
        <v>-41</v>
      </c>
      <c r="K21" s="7">
        <f t="shared" si="7"/>
        <v>-3034000</v>
      </c>
    </row>
    <row r="22" spans="1:11" s="7" customFormat="1" ht="12" customHeight="1">
      <c r="A22" s="17" t="s">
        <v>21</v>
      </c>
      <c r="B22" s="8">
        <v>14000</v>
      </c>
      <c r="C22" s="8">
        <v>96</v>
      </c>
      <c r="E22" s="8"/>
      <c r="F22" s="7">
        <v>100</v>
      </c>
      <c r="G22" s="8">
        <f t="shared" si="4"/>
        <v>1344000</v>
      </c>
      <c r="H22" s="8">
        <f t="shared" si="3"/>
        <v>1344000</v>
      </c>
      <c r="I22" s="7">
        <f t="shared" si="5"/>
        <v>1400000</v>
      </c>
      <c r="J22" s="7">
        <f t="shared" si="6"/>
        <v>4</v>
      </c>
      <c r="K22" s="7">
        <f t="shared" si="7"/>
        <v>56000</v>
      </c>
    </row>
    <row r="23" spans="1:11" s="7" customFormat="1" ht="12" customHeight="1">
      <c r="A23" s="17" t="s">
        <v>22</v>
      </c>
      <c r="B23" s="8">
        <v>24000</v>
      </c>
      <c r="C23" s="8">
        <v>325</v>
      </c>
      <c r="E23" s="8"/>
      <c r="F23" s="7">
        <v>318</v>
      </c>
      <c r="G23" s="8">
        <f t="shared" si="4"/>
        <v>7800000</v>
      </c>
      <c r="H23" s="8">
        <f t="shared" si="3"/>
        <v>7800000</v>
      </c>
      <c r="I23" s="7">
        <f t="shared" si="5"/>
        <v>7632000</v>
      </c>
      <c r="J23" s="7">
        <f t="shared" si="6"/>
        <v>-7</v>
      </c>
      <c r="K23" s="7">
        <f t="shared" si="7"/>
        <v>-168000</v>
      </c>
    </row>
    <row r="24" spans="1:11" s="7" customFormat="1" ht="12" customHeight="1">
      <c r="A24" s="17" t="s">
        <v>23</v>
      </c>
      <c r="B24" s="8">
        <v>17000</v>
      </c>
      <c r="C24" s="8">
        <v>207</v>
      </c>
      <c r="E24" s="8"/>
      <c r="F24" s="7">
        <v>309</v>
      </c>
      <c r="G24" s="8">
        <f t="shared" si="4"/>
        <v>3519000</v>
      </c>
      <c r="H24" s="8">
        <f t="shared" si="3"/>
        <v>3519000</v>
      </c>
      <c r="I24" s="7">
        <f t="shared" si="5"/>
        <v>5253000</v>
      </c>
      <c r="J24" s="7">
        <f t="shared" si="6"/>
        <v>102</v>
      </c>
      <c r="K24" s="7">
        <f t="shared" si="7"/>
        <v>1734000</v>
      </c>
    </row>
    <row r="25" spans="1:11" s="7" customFormat="1" ht="12" customHeight="1">
      <c r="A25" s="17" t="s">
        <v>42</v>
      </c>
      <c r="B25" s="8">
        <v>20400</v>
      </c>
      <c r="C25" s="8">
        <v>92</v>
      </c>
      <c r="E25" s="8"/>
      <c r="F25" s="7">
        <v>20</v>
      </c>
      <c r="G25" s="8">
        <f t="shared" si="4"/>
        <v>1876800</v>
      </c>
      <c r="H25" s="8">
        <f t="shared" si="3"/>
        <v>1876800</v>
      </c>
      <c r="I25" s="7">
        <f t="shared" si="5"/>
        <v>408000</v>
      </c>
      <c r="J25" s="7">
        <f t="shared" si="6"/>
        <v>-72</v>
      </c>
      <c r="K25" s="7">
        <f t="shared" si="7"/>
        <v>-1468800</v>
      </c>
    </row>
    <row r="26" spans="2:8" s="7" customFormat="1" ht="12" customHeight="1">
      <c r="B26" s="8"/>
      <c r="C26" s="8"/>
      <c r="E26" s="8"/>
      <c r="G26" s="8"/>
      <c r="H26" s="8"/>
    </row>
    <row r="27" spans="1:11" s="10" customFormat="1" ht="12" customHeight="1">
      <c r="A27" s="10" t="s">
        <v>24</v>
      </c>
      <c r="B27" s="4"/>
      <c r="C27" s="4"/>
      <c r="D27" s="4"/>
      <c r="E27" s="4"/>
      <c r="F27" s="4"/>
      <c r="G27" s="5"/>
      <c r="H27" s="16"/>
      <c r="I27" s="5"/>
      <c r="J27" s="4"/>
      <c r="K27" s="4"/>
    </row>
    <row r="28" spans="1:11" s="7" customFormat="1" ht="12" customHeight="1">
      <c r="A28" s="17" t="s">
        <v>52</v>
      </c>
      <c r="B28" s="8">
        <v>135300</v>
      </c>
      <c r="C28" s="8">
        <v>176</v>
      </c>
      <c r="E28" s="8"/>
      <c r="F28" s="7">
        <v>182</v>
      </c>
      <c r="G28" s="8">
        <f>C28*$B28</f>
        <v>23812800</v>
      </c>
      <c r="H28" s="8">
        <f t="shared" si="3"/>
        <v>23812800</v>
      </c>
      <c r="I28" s="7">
        <f>F28*$B28</f>
        <v>24624600</v>
      </c>
      <c r="J28" s="7">
        <f>F28-C28</f>
        <v>6</v>
      </c>
      <c r="K28" s="7">
        <f>J28*B28</f>
        <v>811800</v>
      </c>
    </row>
    <row r="29" spans="1:11" s="7" customFormat="1" ht="12" customHeight="1">
      <c r="A29" s="17" t="s">
        <v>21</v>
      </c>
      <c r="B29" s="8">
        <v>14000</v>
      </c>
      <c r="C29" s="8">
        <v>57</v>
      </c>
      <c r="E29" s="8"/>
      <c r="F29" s="7">
        <v>65</v>
      </c>
      <c r="G29" s="8">
        <f>C29*$B29</f>
        <v>798000</v>
      </c>
      <c r="H29" s="8">
        <f t="shared" si="3"/>
        <v>798000</v>
      </c>
      <c r="I29" s="7">
        <f>F29*$B29</f>
        <v>910000</v>
      </c>
      <c r="J29" s="7">
        <f>F29-C29</f>
        <v>8</v>
      </c>
      <c r="K29" s="7">
        <f>J29*B29</f>
        <v>112000</v>
      </c>
    </row>
    <row r="30" spans="1:11" s="7" customFormat="1" ht="12" customHeight="1">
      <c r="A30" s="17" t="s">
        <v>25</v>
      </c>
      <c r="B30" s="8">
        <v>24000</v>
      </c>
      <c r="C30" s="8">
        <v>50</v>
      </c>
      <c r="E30" s="8"/>
      <c r="F30" s="7">
        <v>50</v>
      </c>
      <c r="G30" s="8">
        <f>C30*$B30</f>
        <v>1200000</v>
      </c>
      <c r="H30" s="8">
        <f t="shared" si="3"/>
        <v>1200000</v>
      </c>
      <c r="I30" s="7">
        <f>F30*$B30</f>
        <v>1200000</v>
      </c>
      <c r="J30" s="7">
        <f>F30-C30</f>
        <v>0</v>
      </c>
      <c r="K30" s="7">
        <f>J30*B30</f>
        <v>0</v>
      </c>
    </row>
    <row r="31" spans="1:11" s="7" customFormat="1" ht="12" customHeight="1">
      <c r="A31" s="17" t="s">
        <v>26</v>
      </c>
      <c r="B31" s="8">
        <v>17000</v>
      </c>
      <c r="C31" s="8">
        <v>50</v>
      </c>
      <c r="E31" s="8"/>
      <c r="F31" s="7">
        <v>64</v>
      </c>
      <c r="G31" s="8">
        <f>C31*$B31</f>
        <v>850000</v>
      </c>
      <c r="H31" s="8">
        <f t="shared" si="3"/>
        <v>850000</v>
      </c>
      <c r="I31" s="7">
        <f>F31*$B31</f>
        <v>1088000</v>
      </c>
      <c r="J31" s="7">
        <f>F31-C31</f>
        <v>14</v>
      </c>
      <c r="K31" s="7">
        <f>J31*B31</f>
        <v>238000</v>
      </c>
    </row>
    <row r="32" spans="2:8" s="7" customFormat="1" ht="12" customHeight="1">
      <c r="B32" s="8"/>
      <c r="C32" s="8"/>
      <c r="E32" s="8"/>
      <c r="G32" s="8"/>
      <c r="H32" s="8"/>
    </row>
    <row r="33" spans="1:11" s="7" customFormat="1" ht="12" customHeight="1">
      <c r="A33" s="10" t="s">
        <v>27</v>
      </c>
      <c r="B33" s="4"/>
      <c r="C33" s="4"/>
      <c r="D33" s="4"/>
      <c r="E33" s="4"/>
      <c r="F33" s="4"/>
      <c r="G33" s="5"/>
      <c r="H33" s="5"/>
      <c r="I33" s="5"/>
      <c r="J33" s="4"/>
      <c r="K33" s="4"/>
    </row>
    <row r="34" spans="1:11" s="7" customFormat="1" ht="12" customHeight="1">
      <c r="A34" s="17" t="s">
        <v>28</v>
      </c>
      <c r="B34" s="8">
        <v>161200</v>
      </c>
      <c r="C34" s="8">
        <v>3495</v>
      </c>
      <c r="D34" s="7">
        <v>-201</v>
      </c>
      <c r="E34" s="8">
        <f>SUM(C34:D34)</f>
        <v>3294</v>
      </c>
      <c r="F34" s="7">
        <v>3294</v>
      </c>
      <c r="G34" s="8">
        <f>C34*$B34</f>
        <v>563394000</v>
      </c>
      <c r="H34" s="8">
        <f>B34*E34</f>
        <v>530992800</v>
      </c>
      <c r="I34" s="7">
        <f>F34*$B34</f>
        <v>530992800</v>
      </c>
      <c r="J34" s="7">
        <f>F34-E34</f>
        <v>0</v>
      </c>
      <c r="K34" s="7">
        <f>J34*B34</f>
        <v>0</v>
      </c>
    </row>
    <row r="35" spans="1:11" s="7" customFormat="1" ht="12" customHeight="1">
      <c r="A35" s="17" t="s">
        <v>48</v>
      </c>
      <c r="B35" s="8">
        <v>135300</v>
      </c>
      <c r="C35" s="8">
        <v>975</v>
      </c>
      <c r="D35" s="7">
        <v>-90</v>
      </c>
      <c r="E35" s="8">
        <f>SUM(C35:D35)</f>
        <v>885</v>
      </c>
      <c r="F35" s="7">
        <v>895</v>
      </c>
      <c r="G35" s="8">
        <f>C35*$B35</f>
        <v>131917500</v>
      </c>
      <c r="H35" s="8">
        <f>B35*E35</f>
        <v>119740500</v>
      </c>
      <c r="I35" s="7">
        <f>F35*$B35</f>
        <v>121093500</v>
      </c>
      <c r="J35" s="7">
        <f>F35-E35</f>
        <v>10</v>
      </c>
      <c r="K35" s="7">
        <f>J35*B35</f>
        <v>1353000</v>
      </c>
    </row>
    <row r="36" spans="1:11" s="7" customFormat="1" ht="12.75" customHeight="1">
      <c r="A36" s="17" t="s">
        <v>20</v>
      </c>
      <c r="B36" s="8">
        <v>74000</v>
      </c>
      <c r="C36" s="8">
        <v>645</v>
      </c>
      <c r="D36" s="7">
        <v>-90</v>
      </c>
      <c r="E36" s="8">
        <f>SUM(C36:D36)</f>
        <v>555</v>
      </c>
      <c r="F36" s="7">
        <v>612</v>
      </c>
      <c r="G36" s="8">
        <f>C36*$B36</f>
        <v>47730000</v>
      </c>
      <c r="H36" s="8">
        <f>B36*E36</f>
        <v>41070000</v>
      </c>
      <c r="I36" s="7">
        <f>F36*$B36</f>
        <v>45288000</v>
      </c>
      <c r="J36" s="7">
        <f>F36-E36</f>
        <v>57</v>
      </c>
      <c r="K36" s="7">
        <f>J36*B36</f>
        <v>4218000</v>
      </c>
    </row>
    <row r="37" spans="1:11" s="7" customFormat="1" ht="12" customHeight="1">
      <c r="A37" s="17" t="s">
        <v>25</v>
      </c>
      <c r="B37" s="8">
        <v>24000</v>
      </c>
      <c r="C37" s="8">
        <v>718</v>
      </c>
      <c r="D37" s="7">
        <v>-94</v>
      </c>
      <c r="E37" s="8">
        <f>SUM(C37:D37)</f>
        <v>624</v>
      </c>
      <c r="F37" s="7">
        <v>472</v>
      </c>
      <c r="G37" s="8">
        <f>C37*$B37</f>
        <v>17232000</v>
      </c>
      <c r="H37" s="8">
        <f>B37*E37</f>
        <v>14976000</v>
      </c>
      <c r="I37" s="7">
        <f>F37*$B37</f>
        <v>11328000</v>
      </c>
      <c r="J37" s="7">
        <f>F37-E37</f>
        <v>-152</v>
      </c>
      <c r="K37" s="7">
        <f>J37*B37</f>
        <v>-3648000</v>
      </c>
    </row>
    <row r="38" spans="2:8" s="7" customFormat="1" ht="12" customHeight="1">
      <c r="B38" s="8"/>
      <c r="C38" s="8"/>
      <c r="E38" s="8"/>
      <c r="G38" s="8"/>
      <c r="H38" s="8"/>
    </row>
    <row r="39" spans="1:11" s="12" customFormat="1" ht="18" customHeight="1">
      <c r="A39" s="11" t="s">
        <v>11</v>
      </c>
      <c r="B39" s="4"/>
      <c r="C39" s="4"/>
      <c r="D39" s="4"/>
      <c r="E39" s="4"/>
      <c r="F39" s="4"/>
      <c r="G39" s="5"/>
      <c r="H39" s="5"/>
      <c r="I39" s="5"/>
      <c r="J39" s="4"/>
      <c r="K39" s="4"/>
    </row>
    <row r="40" spans="1:11" s="7" customFormat="1" ht="12" customHeight="1">
      <c r="A40" s="10" t="s">
        <v>29</v>
      </c>
      <c r="B40" s="8">
        <v>237300</v>
      </c>
      <c r="C40" s="8">
        <v>697</v>
      </c>
      <c r="E40" s="8"/>
      <c r="F40" s="7">
        <v>655</v>
      </c>
      <c r="G40" s="8">
        <f>C40*$B40</f>
        <v>165398100</v>
      </c>
      <c r="H40" s="8">
        <f>C40*B40</f>
        <v>165398100</v>
      </c>
      <c r="I40" s="7">
        <f>F40*$B40</f>
        <v>155431500</v>
      </c>
      <c r="J40" s="7">
        <f aca="true" t="shared" si="8" ref="J40:J46">F40-C40</f>
        <v>-42</v>
      </c>
      <c r="K40" s="7">
        <f aca="true" t="shared" si="9" ref="K40:K46">J40*B40</f>
        <v>-9966600</v>
      </c>
    </row>
    <row r="41" spans="1:11" s="7" customFormat="1" ht="12" customHeight="1">
      <c r="A41" s="10" t="s">
        <v>30</v>
      </c>
      <c r="B41" s="8">
        <v>474600</v>
      </c>
      <c r="C41" s="8">
        <v>229</v>
      </c>
      <c r="E41" s="8"/>
      <c r="F41" s="7">
        <v>233</v>
      </c>
      <c r="G41" s="8">
        <f>C41*$B41</f>
        <v>108683400</v>
      </c>
      <c r="H41" s="8">
        <f>C41*B41</f>
        <v>108683400</v>
      </c>
      <c r="I41" s="7">
        <f>F41*$B41</f>
        <v>110581800</v>
      </c>
      <c r="J41" s="7">
        <f t="shared" si="8"/>
        <v>4</v>
      </c>
      <c r="K41" s="7">
        <f t="shared" si="9"/>
        <v>1898400</v>
      </c>
    </row>
    <row r="42" spans="1:11" s="7" customFormat="1" ht="12" customHeight="1">
      <c r="A42" s="10" t="s">
        <v>54</v>
      </c>
      <c r="B42" s="8">
        <v>24000</v>
      </c>
      <c r="C42" s="8"/>
      <c r="D42" s="7">
        <v>733</v>
      </c>
      <c r="E42" s="8">
        <f>SUM(C42:D42)</f>
        <v>733</v>
      </c>
      <c r="F42" s="7">
        <v>679</v>
      </c>
      <c r="G42" s="8">
        <f>C42*$B42</f>
        <v>0</v>
      </c>
      <c r="H42" s="8">
        <f>E42*B42</f>
        <v>17592000</v>
      </c>
      <c r="I42" s="7">
        <f>F42*$B42</f>
        <v>16296000</v>
      </c>
      <c r="J42" s="7">
        <f>F42-E42</f>
        <v>-54</v>
      </c>
      <c r="K42" s="7">
        <f t="shared" si="9"/>
        <v>-1296000</v>
      </c>
    </row>
    <row r="43" spans="2:8" s="7" customFormat="1" ht="12" customHeight="1">
      <c r="B43" s="8"/>
      <c r="C43" s="8"/>
      <c r="E43" s="8"/>
      <c r="G43" s="8"/>
      <c r="H43" s="8"/>
    </row>
    <row r="44" spans="1:11" s="7" customFormat="1" ht="18" customHeight="1">
      <c r="A44" s="9" t="s">
        <v>31</v>
      </c>
      <c r="B44" s="8">
        <v>208</v>
      </c>
      <c r="C44" s="8">
        <v>434787</v>
      </c>
      <c r="E44" s="8"/>
      <c r="F44" s="7">
        <v>434787</v>
      </c>
      <c r="G44" s="18">
        <f>C44*$B44</f>
        <v>90435696</v>
      </c>
      <c r="H44" s="18">
        <f>C44*B44</f>
        <v>90435696</v>
      </c>
      <c r="I44" s="9">
        <f>F44*$B44</f>
        <v>90435696</v>
      </c>
      <c r="J44" s="7">
        <f t="shared" si="8"/>
        <v>0</v>
      </c>
      <c r="K44" s="7">
        <f t="shared" si="9"/>
        <v>0</v>
      </c>
    </row>
    <row r="45" spans="1:11" s="7" customFormat="1" ht="18" customHeight="1">
      <c r="A45" s="9" t="s">
        <v>32</v>
      </c>
      <c r="B45" s="8">
        <v>287</v>
      </c>
      <c r="C45" s="8">
        <v>434787</v>
      </c>
      <c r="E45" s="8"/>
      <c r="F45" s="7">
        <v>434787</v>
      </c>
      <c r="G45" s="18">
        <f>C45*$B45</f>
        <v>124783869</v>
      </c>
      <c r="H45" s="18">
        <f>C45*B45</f>
        <v>124783869</v>
      </c>
      <c r="I45" s="9">
        <f>F45*$B45</f>
        <v>124783869</v>
      </c>
      <c r="J45" s="7">
        <f t="shared" si="8"/>
        <v>0</v>
      </c>
      <c r="K45" s="7">
        <f t="shared" si="9"/>
        <v>0</v>
      </c>
    </row>
    <row r="46" spans="1:11" s="7" customFormat="1" ht="18" customHeight="1">
      <c r="A46" s="9" t="s">
        <v>41</v>
      </c>
      <c r="B46" s="4"/>
      <c r="C46" s="4"/>
      <c r="D46" s="4"/>
      <c r="E46" s="4"/>
      <c r="F46" s="4"/>
      <c r="G46" s="18">
        <v>73200000</v>
      </c>
      <c r="H46" s="18">
        <v>73200000</v>
      </c>
      <c r="I46" s="9">
        <v>73200000</v>
      </c>
      <c r="J46" s="7">
        <f t="shared" si="8"/>
        <v>0</v>
      </c>
      <c r="K46" s="7">
        <f t="shared" si="9"/>
        <v>0</v>
      </c>
    </row>
    <row r="47" spans="1:11" s="7" customFormat="1" ht="18" customHeight="1">
      <c r="A47" s="12" t="s">
        <v>39</v>
      </c>
      <c r="B47" s="4"/>
      <c r="C47" s="4"/>
      <c r="D47" s="4"/>
      <c r="E47" s="4"/>
      <c r="F47" s="4"/>
      <c r="G47" s="13">
        <f>SUM(G4:G46)</f>
        <v>3428418311</v>
      </c>
      <c r="H47" s="13">
        <f>SUM(H4:H46)</f>
        <v>3384082631</v>
      </c>
      <c r="I47" s="12">
        <f>SUM(I4:I46)</f>
        <v>3286484511</v>
      </c>
      <c r="J47" s="4"/>
      <c r="K47" s="12">
        <f>SUM(K4:K46)</f>
        <v>-97598120</v>
      </c>
    </row>
    <row r="48" spans="2:8" s="7" customFormat="1" ht="12" customHeight="1">
      <c r="B48" s="8"/>
      <c r="C48" s="8"/>
      <c r="E48" s="8"/>
      <c r="G48" s="8"/>
      <c r="H48" s="8"/>
    </row>
    <row r="49" spans="1:11" s="7" customFormat="1" ht="18" customHeight="1">
      <c r="A49" s="9" t="s">
        <v>12</v>
      </c>
      <c r="B49" s="8">
        <v>14420</v>
      </c>
      <c r="C49" s="8">
        <v>550</v>
      </c>
      <c r="D49" s="7">
        <v>-30</v>
      </c>
      <c r="E49" s="8">
        <f>SUM(C49:D49)</f>
        <v>520</v>
      </c>
      <c r="F49" s="7">
        <v>539</v>
      </c>
      <c r="G49" s="18">
        <f>C49*$B49</f>
        <v>7931000</v>
      </c>
      <c r="H49" s="18">
        <f>E49*B49</f>
        <v>7498400</v>
      </c>
      <c r="I49" s="9">
        <f>F49*$B49</f>
        <v>7772380</v>
      </c>
      <c r="J49" s="7">
        <f>F49-E49</f>
        <v>19</v>
      </c>
      <c r="K49" s="7">
        <f aca="true" t="shared" si="10" ref="K49:K54">J49*B49</f>
        <v>273980</v>
      </c>
    </row>
    <row r="50" spans="1:11" s="7" customFormat="1" ht="18" customHeight="1">
      <c r="A50" s="9" t="s">
        <v>33</v>
      </c>
      <c r="B50" s="8">
        <v>13740</v>
      </c>
      <c r="C50" s="8">
        <v>538</v>
      </c>
      <c r="D50" s="7">
        <v>-29</v>
      </c>
      <c r="E50" s="8">
        <f>SUM(C50:D50)</f>
        <v>509</v>
      </c>
      <c r="F50" s="7">
        <v>506</v>
      </c>
      <c r="G50" s="18">
        <f>C50*$B50</f>
        <v>7392120</v>
      </c>
      <c r="H50" s="18">
        <f>E50*B50</f>
        <v>6993660</v>
      </c>
      <c r="I50" s="9">
        <f>F50*$B50</f>
        <v>6952440</v>
      </c>
      <c r="J50" s="7">
        <f>F50-E50</f>
        <v>-3</v>
      </c>
      <c r="K50" s="7">
        <f t="shared" si="10"/>
        <v>-41220</v>
      </c>
    </row>
    <row r="51" spans="1:11" s="7" customFormat="1" ht="18" customHeight="1">
      <c r="A51" s="9" t="s">
        <v>34</v>
      </c>
      <c r="B51" s="8">
        <v>2390</v>
      </c>
      <c r="C51" s="8">
        <v>5340</v>
      </c>
      <c r="D51" s="7">
        <v>-333</v>
      </c>
      <c r="E51" s="8">
        <f>SUM(C51:D51)</f>
        <v>5007</v>
      </c>
      <c r="F51" s="7">
        <v>4933</v>
      </c>
      <c r="G51" s="18">
        <f>C51*$B51</f>
        <v>12762600</v>
      </c>
      <c r="H51" s="18">
        <f>E51*B51</f>
        <v>11966730</v>
      </c>
      <c r="I51" s="9">
        <f>F51*$B51</f>
        <v>11789870</v>
      </c>
      <c r="J51" s="7">
        <f>F51-E51</f>
        <v>-74</v>
      </c>
      <c r="K51" s="7">
        <f t="shared" si="10"/>
        <v>-176860</v>
      </c>
    </row>
    <row r="52" spans="1:11" s="7" customFormat="1" ht="18" customHeight="1">
      <c r="A52" s="9" t="s">
        <v>35</v>
      </c>
      <c r="B52" s="8">
        <v>1200</v>
      </c>
      <c r="C52" s="8">
        <v>5166</v>
      </c>
      <c r="D52" s="7">
        <v>-292</v>
      </c>
      <c r="E52" s="8">
        <f>SUM(C52:D52)</f>
        <v>4874</v>
      </c>
      <c r="F52" s="7">
        <v>4891</v>
      </c>
      <c r="G52" s="18">
        <f>C52*$B52</f>
        <v>6199200</v>
      </c>
      <c r="H52" s="18">
        <f>E52*B52</f>
        <v>5848800</v>
      </c>
      <c r="I52" s="9">
        <f>F52*$B52</f>
        <v>5869200</v>
      </c>
      <c r="J52" s="7">
        <f>F52-E52</f>
        <v>17</v>
      </c>
      <c r="K52" s="7">
        <f t="shared" si="10"/>
        <v>20400</v>
      </c>
    </row>
    <row r="53" spans="1:11" s="7" customFormat="1" ht="18" customHeight="1">
      <c r="A53" s="9" t="s">
        <v>36</v>
      </c>
      <c r="B53" s="4"/>
      <c r="C53" s="4"/>
      <c r="D53" s="4"/>
      <c r="E53" s="4"/>
      <c r="F53" s="4"/>
      <c r="G53" s="18">
        <v>164559616</v>
      </c>
      <c r="H53" s="18">
        <v>164559616</v>
      </c>
      <c r="I53" s="9">
        <v>164559616</v>
      </c>
      <c r="J53" s="4"/>
      <c r="K53" s="7">
        <f t="shared" si="10"/>
        <v>0</v>
      </c>
    </row>
    <row r="54" spans="1:11" s="7" customFormat="1" ht="18" customHeight="1">
      <c r="A54" s="9" t="s">
        <v>13</v>
      </c>
      <c r="B54" s="4"/>
      <c r="C54" s="4"/>
      <c r="D54" s="4"/>
      <c r="E54" s="4"/>
      <c r="F54" s="4"/>
      <c r="G54" s="18">
        <v>31204418</v>
      </c>
      <c r="H54" s="18">
        <v>31204418</v>
      </c>
      <c r="I54" s="9">
        <v>31204418</v>
      </c>
      <c r="J54" s="4"/>
      <c r="K54" s="7">
        <f t="shared" si="10"/>
        <v>0</v>
      </c>
    </row>
    <row r="55" spans="1:11" s="7" customFormat="1" ht="18" customHeight="1">
      <c r="A55" s="12" t="s">
        <v>14</v>
      </c>
      <c r="B55" s="4"/>
      <c r="C55" s="4"/>
      <c r="D55" s="4"/>
      <c r="E55" s="4"/>
      <c r="F55" s="4"/>
      <c r="G55" s="13">
        <f>SUM(G49:G54)</f>
        <v>230048954</v>
      </c>
      <c r="H55" s="13">
        <f>SUM(H49:H54)</f>
        <v>228071624</v>
      </c>
      <c r="I55" s="12">
        <f>SUM(I49:I54)</f>
        <v>228147924</v>
      </c>
      <c r="J55" s="4"/>
      <c r="K55" s="12">
        <f>SUM(K49:K54)</f>
        <v>76300</v>
      </c>
    </row>
    <row r="56" spans="2:8" s="7" customFormat="1" ht="12" customHeight="1">
      <c r="B56" s="8"/>
      <c r="C56" s="8"/>
      <c r="E56" s="8"/>
      <c r="G56" s="8"/>
      <c r="H56" s="8"/>
    </row>
    <row r="57" spans="1:11" s="7" customFormat="1" ht="19.5" customHeight="1">
      <c r="A57" s="12" t="s">
        <v>37</v>
      </c>
      <c r="B57" s="4"/>
      <c r="C57" s="4"/>
      <c r="D57" s="4"/>
      <c r="E57" s="4"/>
      <c r="F57" s="4"/>
      <c r="G57" s="13">
        <f>(G47+G55)</f>
        <v>3658467265</v>
      </c>
      <c r="H57" s="13">
        <f>(H47+H55)</f>
        <v>3612154255</v>
      </c>
      <c r="I57" s="12">
        <f>(I47+I55)</f>
        <v>3514632435</v>
      </c>
      <c r="J57" s="4"/>
      <c r="K57" s="12">
        <f>(K47+K55)</f>
        <v>-97521820</v>
      </c>
    </row>
  </sheetData>
  <mergeCells count="1">
    <mergeCell ref="A1:K1"/>
  </mergeCells>
  <printOptions gridLines="1" horizontalCentered="1"/>
  <pageMargins left="0.1968503937007874" right="0.1968503937007874" top="1.88" bottom="0.984251968503937" header="0.9055118110236221" footer="0.5118110236220472"/>
  <pageSetup horizontalDpi="600" verticalDpi="600" orientation="portrait" paperSize="9" scale="70" r:id="rId1"/>
  <headerFooter alignWithMargins="0">
    <oddHeader>&amp;C&amp;"Times New Roman,Félkövér"
Önkormányzatot megillető normatív állami hozzájárulás
2002. év&amp;R&amp;"Times New Roman,Normál"14.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6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2.75"/>
  <cols>
    <col min="1" max="1" width="40.57421875" style="14" customWidth="1"/>
    <col min="2" max="3" width="8.7109375" style="15" customWidth="1"/>
    <col min="4" max="4" width="8.7109375" style="14" customWidth="1"/>
    <col min="5" max="5" width="8.7109375" style="15" customWidth="1"/>
    <col min="6" max="6" width="8.7109375" style="14" customWidth="1"/>
    <col min="7" max="8" width="13.7109375" style="15" customWidth="1"/>
    <col min="9" max="9" width="13.7109375" style="14" customWidth="1"/>
    <col min="10" max="10" width="6.421875" style="14" customWidth="1"/>
    <col min="11" max="11" width="11.7109375" style="14" customWidth="1"/>
    <col min="12" max="16384" width="9.140625" style="14" customWidth="1"/>
  </cols>
  <sheetData>
    <row r="1" spans="1:11" s="1" customFormat="1" ht="53.25" customHeight="1">
      <c r="A1" s="1" t="s">
        <v>0</v>
      </c>
      <c r="B1" s="2" t="s">
        <v>1</v>
      </c>
      <c r="C1" s="2" t="s">
        <v>2</v>
      </c>
      <c r="D1" s="1" t="s">
        <v>46</v>
      </c>
      <c r="E1" s="2" t="s">
        <v>49</v>
      </c>
      <c r="F1" s="1" t="s">
        <v>3</v>
      </c>
      <c r="G1" s="2" t="s">
        <v>51</v>
      </c>
      <c r="H1" s="2" t="s">
        <v>4</v>
      </c>
      <c r="I1" s="1" t="s">
        <v>5</v>
      </c>
      <c r="J1" s="1" t="s">
        <v>6</v>
      </c>
      <c r="K1" s="1" t="s">
        <v>7</v>
      </c>
    </row>
    <row r="2" spans="1:11" s="6" customFormat="1" ht="18" customHeight="1">
      <c r="A2" s="3" t="s">
        <v>15</v>
      </c>
      <c r="B2" s="4"/>
      <c r="C2" s="4"/>
      <c r="D2" s="4"/>
      <c r="E2" s="4"/>
      <c r="F2" s="4"/>
      <c r="G2" s="5"/>
      <c r="H2" s="5"/>
      <c r="I2" s="5"/>
      <c r="J2" s="4"/>
      <c r="K2" s="4"/>
    </row>
    <row r="3" spans="1:11" s="7" customFormat="1" ht="12" customHeight="1">
      <c r="A3" s="10" t="s">
        <v>43</v>
      </c>
      <c r="B3" s="8">
        <v>640590</v>
      </c>
      <c r="C3" s="8">
        <v>747</v>
      </c>
      <c r="D3" s="7">
        <v>-12</v>
      </c>
      <c r="E3" s="8">
        <f>SUM(C3:D3)</f>
        <v>735</v>
      </c>
      <c r="F3" s="7">
        <v>680</v>
      </c>
      <c r="G3" s="8">
        <f aca="true" t="shared" si="0" ref="G3:G8">C3*$B3</f>
        <v>478520730</v>
      </c>
      <c r="H3" s="8">
        <f>B3*E3</f>
        <v>470833650</v>
      </c>
      <c r="I3" s="7">
        <f aca="true" t="shared" si="1" ref="I3:I8">F3*$B3</f>
        <v>435601200</v>
      </c>
      <c r="J3" s="7">
        <f>F3-E3</f>
        <v>-55</v>
      </c>
      <c r="K3" s="7">
        <f aca="true" t="shared" si="2" ref="K3:K8">J3*B3</f>
        <v>-35232450</v>
      </c>
    </row>
    <row r="4" spans="1:11" s="7" customFormat="1" ht="12" customHeight="1">
      <c r="A4" s="10" t="s">
        <v>50</v>
      </c>
      <c r="B4" s="8">
        <v>714400</v>
      </c>
      <c r="C4" s="8"/>
      <c r="E4" s="8"/>
      <c r="F4" s="7">
        <v>1</v>
      </c>
      <c r="G4" s="8">
        <f t="shared" si="0"/>
        <v>0</v>
      </c>
      <c r="H4" s="8">
        <f>B4*E4</f>
        <v>0</v>
      </c>
      <c r="I4" s="7">
        <f t="shared" si="1"/>
        <v>714400</v>
      </c>
      <c r="J4" s="7">
        <f>F4-C4</f>
        <v>1</v>
      </c>
      <c r="K4" s="7">
        <f t="shared" si="2"/>
        <v>714400</v>
      </c>
    </row>
    <row r="5" spans="1:11" s="7" customFormat="1" ht="12" customHeight="1">
      <c r="A5" s="10" t="s">
        <v>16</v>
      </c>
      <c r="B5" s="8">
        <v>128118</v>
      </c>
      <c r="C5" s="8">
        <v>2</v>
      </c>
      <c r="E5" s="8"/>
      <c r="F5" s="7">
        <v>2</v>
      </c>
      <c r="G5" s="8">
        <f t="shared" si="0"/>
        <v>256236</v>
      </c>
      <c r="H5" s="8">
        <f>C5*B5</f>
        <v>256236</v>
      </c>
      <c r="I5" s="7">
        <f t="shared" si="1"/>
        <v>256236</v>
      </c>
      <c r="J5" s="7">
        <f>F5-C5</f>
        <v>0</v>
      </c>
      <c r="K5" s="7">
        <f t="shared" si="2"/>
        <v>0</v>
      </c>
    </row>
    <row r="6" spans="1:11" s="7" customFormat="1" ht="12" customHeight="1">
      <c r="A6" s="10" t="s">
        <v>45</v>
      </c>
      <c r="B6" s="8">
        <v>640590</v>
      </c>
      <c r="C6" s="8">
        <v>2</v>
      </c>
      <c r="E6" s="8"/>
      <c r="F6" s="7">
        <v>3</v>
      </c>
      <c r="G6" s="8">
        <f t="shared" si="0"/>
        <v>1281180</v>
      </c>
      <c r="H6" s="8">
        <f>C6*B6</f>
        <v>1281180</v>
      </c>
      <c r="I6" s="7">
        <f t="shared" si="1"/>
        <v>1921770</v>
      </c>
      <c r="J6" s="7">
        <f>F6-C6</f>
        <v>1</v>
      </c>
      <c r="K6" s="7">
        <f t="shared" si="2"/>
        <v>640590</v>
      </c>
    </row>
    <row r="7" spans="1:11" s="7" customFormat="1" ht="12" customHeight="1">
      <c r="A7" s="10" t="s">
        <v>47</v>
      </c>
      <c r="B7" s="8">
        <v>62200</v>
      </c>
      <c r="C7" s="8">
        <v>989</v>
      </c>
      <c r="D7" s="7">
        <v>-12</v>
      </c>
      <c r="E7" s="8">
        <f>SUM(C7:D7)</f>
        <v>977</v>
      </c>
      <c r="F7" s="7">
        <v>922</v>
      </c>
      <c r="G7" s="8">
        <f t="shared" si="0"/>
        <v>61515800</v>
      </c>
      <c r="H7" s="8">
        <f>B7*E7</f>
        <v>60769400</v>
      </c>
      <c r="I7" s="7">
        <f t="shared" si="1"/>
        <v>57348400</v>
      </c>
      <c r="J7" s="7">
        <f>F7-E7</f>
        <v>-55</v>
      </c>
      <c r="K7" s="7">
        <f t="shared" si="2"/>
        <v>-3421000</v>
      </c>
    </row>
    <row r="8" spans="1:11" s="7" customFormat="1" ht="12" customHeight="1">
      <c r="A8" s="10" t="s">
        <v>44</v>
      </c>
      <c r="B8" s="8">
        <v>640590</v>
      </c>
      <c r="C8" s="8">
        <v>238</v>
      </c>
      <c r="E8" s="8"/>
      <c r="F8" s="7">
        <v>236</v>
      </c>
      <c r="G8" s="8">
        <f t="shared" si="0"/>
        <v>152460420</v>
      </c>
      <c r="H8" s="8">
        <f>C8*B8</f>
        <v>152460420</v>
      </c>
      <c r="I8" s="7">
        <f t="shared" si="1"/>
        <v>151179240</v>
      </c>
      <c r="J8" s="7">
        <f>F8-C8</f>
        <v>-2</v>
      </c>
      <c r="K8" s="7">
        <f t="shared" si="2"/>
        <v>-1281180</v>
      </c>
    </row>
    <row r="9" spans="2:8" s="7" customFormat="1" ht="12" customHeight="1">
      <c r="B9" s="8"/>
      <c r="C9" s="8"/>
      <c r="E9" s="8"/>
      <c r="G9" s="8"/>
      <c r="H9" s="8"/>
    </row>
    <row r="10" spans="1:11" s="7" customFormat="1" ht="18" customHeight="1">
      <c r="A10" s="9" t="s">
        <v>17</v>
      </c>
      <c r="B10" s="4"/>
      <c r="C10" s="4"/>
      <c r="D10" s="4"/>
      <c r="E10" s="4"/>
      <c r="F10" s="4"/>
      <c r="G10" s="5"/>
      <c r="H10" s="16"/>
      <c r="I10" s="5"/>
      <c r="J10" s="4"/>
      <c r="K10" s="4"/>
    </row>
    <row r="11" spans="1:11" s="7" customFormat="1" ht="12" customHeight="1">
      <c r="A11" s="10" t="s">
        <v>8</v>
      </c>
      <c r="B11" s="8">
        <v>539200</v>
      </c>
      <c r="C11" s="8">
        <v>1192</v>
      </c>
      <c r="E11" s="8"/>
      <c r="F11" s="7">
        <v>1147</v>
      </c>
      <c r="G11" s="8">
        <f>C11*$B11</f>
        <v>642726400</v>
      </c>
      <c r="H11" s="8">
        <f aca="true" t="shared" si="3" ref="H11:H30">C11*B11</f>
        <v>642726400</v>
      </c>
      <c r="I11" s="7">
        <f>F11*$B11</f>
        <v>618462400</v>
      </c>
      <c r="J11" s="7">
        <f>F11-C11</f>
        <v>-45</v>
      </c>
      <c r="K11" s="7">
        <f>J11*B11</f>
        <v>-24264000</v>
      </c>
    </row>
    <row r="12" spans="1:11" s="7" customFormat="1" ht="12" customHeight="1">
      <c r="A12" s="10" t="s">
        <v>9</v>
      </c>
      <c r="B12" s="4"/>
      <c r="C12" s="4"/>
      <c r="D12" s="4"/>
      <c r="E12" s="4"/>
      <c r="F12" s="4"/>
      <c r="G12" s="8">
        <v>7700000</v>
      </c>
      <c r="H12" s="8">
        <v>7700000</v>
      </c>
      <c r="I12" s="7">
        <v>7700000</v>
      </c>
      <c r="J12" s="4"/>
      <c r="K12" s="7">
        <f>J12*B12</f>
        <v>0</v>
      </c>
    </row>
    <row r="13" spans="1:11" s="7" customFormat="1" ht="12" customHeight="1">
      <c r="A13" s="10" t="s">
        <v>10</v>
      </c>
      <c r="B13" s="8">
        <v>606380</v>
      </c>
      <c r="C13" s="8">
        <v>796</v>
      </c>
      <c r="E13" s="8"/>
      <c r="F13" s="7">
        <v>775</v>
      </c>
      <c r="G13" s="8">
        <f>C13*$B13</f>
        <v>482678480</v>
      </c>
      <c r="H13" s="8">
        <f t="shared" si="3"/>
        <v>482678480</v>
      </c>
      <c r="I13" s="7">
        <f>F13*$B13</f>
        <v>469944500</v>
      </c>
      <c r="J13" s="7">
        <f>F13-C13</f>
        <v>-21</v>
      </c>
      <c r="K13" s="7">
        <f>J13*B13</f>
        <v>-12733980</v>
      </c>
    </row>
    <row r="14" spans="2:8" s="7" customFormat="1" ht="12" customHeight="1">
      <c r="B14" s="8"/>
      <c r="C14" s="8"/>
      <c r="E14" s="8"/>
      <c r="G14" s="8"/>
      <c r="H14" s="8"/>
    </row>
    <row r="15" spans="1:11" s="7" customFormat="1" ht="18" customHeight="1">
      <c r="A15" s="9" t="s">
        <v>40</v>
      </c>
      <c r="B15" s="4"/>
      <c r="C15" s="4"/>
      <c r="D15" s="4"/>
      <c r="E15" s="4"/>
      <c r="F15" s="4"/>
      <c r="G15" s="5"/>
      <c r="H15" s="16"/>
      <c r="I15" s="5"/>
      <c r="J15" s="4"/>
      <c r="K15" s="4"/>
    </row>
    <row r="16" spans="1:11" s="7" customFormat="1" ht="12" customHeight="1">
      <c r="A16" s="10" t="s">
        <v>38</v>
      </c>
      <c r="B16" s="4"/>
      <c r="C16" s="4"/>
      <c r="D16" s="4"/>
      <c r="E16" s="4"/>
      <c r="F16" s="4"/>
      <c r="G16" s="5"/>
      <c r="H16" s="16"/>
      <c r="I16" s="5"/>
      <c r="J16" s="4"/>
      <c r="K16" s="4"/>
    </row>
    <row r="17" spans="1:11" s="7" customFormat="1" ht="12" customHeight="1">
      <c r="A17" s="17" t="s">
        <v>53</v>
      </c>
      <c r="B17" s="8">
        <v>218000</v>
      </c>
      <c r="C17" s="8">
        <v>50</v>
      </c>
      <c r="E17" s="8"/>
      <c r="F17" s="7">
        <v>18</v>
      </c>
      <c r="G17" s="8">
        <f aca="true" t="shared" si="4" ref="G17:G24">C17*$B17</f>
        <v>10900000</v>
      </c>
      <c r="H17" s="8">
        <f t="shared" si="3"/>
        <v>10900000</v>
      </c>
      <c r="I17" s="7">
        <f aca="true" t="shared" si="5" ref="I17:I24">F17*$B17</f>
        <v>3924000</v>
      </c>
      <c r="J17" s="7">
        <f aca="true" t="shared" si="6" ref="J17:J24">F17-C17</f>
        <v>-32</v>
      </c>
      <c r="K17" s="7">
        <f aca="true" t="shared" si="7" ref="K17:K24">J17*B17</f>
        <v>-6976000</v>
      </c>
    </row>
    <row r="18" spans="1:11" s="7" customFormat="1" ht="12" customHeight="1">
      <c r="A18" s="17" t="s">
        <v>18</v>
      </c>
      <c r="B18" s="8">
        <v>163300</v>
      </c>
      <c r="C18" s="8">
        <v>32</v>
      </c>
      <c r="E18" s="8"/>
      <c r="F18" s="7">
        <v>7</v>
      </c>
      <c r="G18" s="8">
        <f t="shared" si="4"/>
        <v>5225600</v>
      </c>
      <c r="H18" s="8">
        <f t="shared" si="3"/>
        <v>5225600</v>
      </c>
      <c r="I18" s="7">
        <f t="shared" si="5"/>
        <v>1143100</v>
      </c>
      <c r="J18" s="7">
        <f t="shared" si="6"/>
        <v>-25</v>
      </c>
      <c r="K18" s="7">
        <f t="shared" si="7"/>
        <v>-4082500</v>
      </c>
    </row>
    <row r="19" spans="1:11" s="7" customFormat="1" ht="12" customHeight="1">
      <c r="A19" s="17" t="s">
        <v>19</v>
      </c>
      <c r="B19" s="8">
        <v>300300</v>
      </c>
      <c r="C19" s="8">
        <f>673+48</f>
        <v>721</v>
      </c>
      <c r="E19" s="8"/>
      <c r="F19" s="7">
        <v>715</v>
      </c>
      <c r="G19" s="8">
        <f t="shared" si="4"/>
        <v>216516300</v>
      </c>
      <c r="H19" s="8">
        <f t="shared" si="3"/>
        <v>216516300</v>
      </c>
      <c r="I19" s="7">
        <f>F19*$B19</f>
        <v>214714500</v>
      </c>
      <c r="J19" s="7">
        <f t="shared" si="6"/>
        <v>-6</v>
      </c>
      <c r="K19" s="7">
        <f t="shared" si="7"/>
        <v>-1801800</v>
      </c>
    </row>
    <row r="20" spans="1:11" s="7" customFormat="1" ht="12" customHeight="1">
      <c r="A20" s="17" t="s">
        <v>20</v>
      </c>
      <c r="B20" s="8">
        <v>74000</v>
      </c>
      <c r="C20" s="8">
        <v>63</v>
      </c>
      <c r="E20" s="8"/>
      <c r="F20" s="7">
        <v>22</v>
      </c>
      <c r="G20" s="8">
        <f t="shared" si="4"/>
        <v>4662000</v>
      </c>
      <c r="H20" s="8">
        <f t="shared" si="3"/>
        <v>4662000</v>
      </c>
      <c r="I20" s="7">
        <f t="shared" si="5"/>
        <v>1628000</v>
      </c>
      <c r="J20" s="7">
        <f t="shared" si="6"/>
        <v>-41</v>
      </c>
      <c r="K20" s="7">
        <f t="shared" si="7"/>
        <v>-3034000</v>
      </c>
    </row>
    <row r="21" spans="1:11" s="7" customFormat="1" ht="12" customHeight="1">
      <c r="A21" s="17" t="s">
        <v>21</v>
      </c>
      <c r="B21" s="8">
        <v>14000</v>
      </c>
      <c r="C21" s="8">
        <v>96</v>
      </c>
      <c r="E21" s="8"/>
      <c r="F21" s="7">
        <v>100</v>
      </c>
      <c r="G21" s="8">
        <f t="shared" si="4"/>
        <v>1344000</v>
      </c>
      <c r="H21" s="8">
        <f t="shared" si="3"/>
        <v>1344000</v>
      </c>
      <c r="I21" s="7">
        <f t="shared" si="5"/>
        <v>1400000</v>
      </c>
      <c r="J21" s="7">
        <f t="shared" si="6"/>
        <v>4</v>
      </c>
      <c r="K21" s="7">
        <f t="shared" si="7"/>
        <v>56000</v>
      </c>
    </row>
    <row r="22" spans="1:11" s="7" customFormat="1" ht="12" customHeight="1">
      <c r="A22" s="17" t="s">
        <v>22</v>
      </c>
      <c r="B22" s="8">
        <v>24000</v>
      </c>
      <c r="C22" s="8">
        <v>325</v>
      </c>
      <c r="E22" s="8"/>
      <c r="F22" s="7">
        <v>318</v>
      </c>
      <c r="G22" s="8">
        <f t="shared" si="4"/>
        <v>7800000</v>
      </c>
      <c r="H22" s="8">
        <f t="shared" si="3"/>
        <v>7800000</v>
      </c>
      <c r="I22" s="7">
        <f t="shared" si="5"/>
        <v>7632000</v>
      </c>
      <c r="J22" s="7">
        <f t="shared" si="6"/>
        <v>-7</v>
      </c>
      <c r="K22" s="7">
        <f t="shared" si="7"/>
        <v>-168000</v>
      </c>
    </row>
    <row r="23" spans="1:11" s="7" customFormat="1" ht="12" customHeight="1">
      <c r="A23" s="17" t="s">
        <v>23</v>
      </c>
      <c r="B23" s="8">
        <v>17000</v>
      </c>
      <c r="C23" s="8">
        <v>207</v>
      </c>
      <c r="E23" s="8"/>
      <c r="F23" s="7">
        <v>309</v>
      </c>
      <c r="G23" s="8">
        <f t="shared" si="4"/>
        <v>3519000</v>
      </c>
      <c r="H23" s="8">
        <f t="shared" si="3"/>
        <v>3519000</v>
      </c>
      <c r="I23" s="7">
        <f t="shared" si="5"/>
        <v>5253000</v>
      </c>
      <c r="J23" s="7">
        <f t="shared" si="6"/>
        <v>102</v>
      </c>
      <c r="K23" s="7">
        <f t="shared" si="7"/>
        <v>1734000</v>
      </c>
    </row>
    <row r="24" spans="1:11" s="7" customFormat="1" ht="12" customHeight="1">
      <c r="A24" s="17" t="s">
        <v>42</v>
      </c>
      <c r="B24" s="8">
        <v>20400</v>
      </c>
      <c r="C24" s="8">
        <v>92</v>
      </c>
      <c r="E24" s="8"/>
      <c r="F24" s="7">
        <v>20</v>
      </c>
      <c r="G24" s="8">
        <f t="shared" si="4"/>
        <v>1876800</v>
      </c>
      <c r="H24" s="8">
        <f t="shared" si="3"/>
        <v>1876800</v>
      </c>
      <c r="I24" s="7">
        <f t="shared" si="5"/>
        <v>408000</v>
      </c>
      <c r="J24" s="7">
        <f t="shared" si="6"/>
        <v>-72</v>
      </c>
      <c r="K24" s="7">
        <f t="shared" si="7"/>
        <v>-1468800</v>
      </c>
    </row>
    <row r="25" spans="2:8" s="7" customFormat="1" ht="12" customHeight="1">
      <c r="B25" s="8"/>
      <c r="C25" s="8"/>
      <c r="E25" s="8"/>
      <c r="G25" s="8"/>
      <c r="H25" s="8"/>
    </row>
    <row r="26" spans="1:11" s="10" customFormat="1" ht="12" customHeight="1">
      <c r="A26" s="10" t="s">
        <v>24</v>
      </c>
      <c r="B26" s="4"/>
      <c r="C26" s="4"/>
      <c r="D26" s="4"/>
      <c r="E26" s="4"/>
      <c r="F26" s="4"/>
      <c r="G26" s="5"/>
      <c r="H26" s="16"/>
      <c r="I26" s="5"/>
      <c r="J26" s="4"/>
      <c r="K26" s="4"/>
    </row>
    <row r="27" spans="1:11" s="7" customFormat="1" ht="12" customHeight="1">
      <c r="A27" s="17" t="s">
        <v>52</v>
      </c>
      <c r="B27" s="8">
        <v>135300</v>
      </c>
      <c r="C27" s="8">
        <v>176</v>
      </c>
      <c r="E27" s="8"/>
      <c r="F27" s="7">
        <v>182</v>
      </c>
      <c r="G27" s="8">
        <f>C27*$B27</f>
        <v>23812800</v>
      </c>
      <c r="H27" s="8">
        <f t="shared" si="3"/>
        <v>23812800</v>
      </c>
      <c r="I27" s="7">
        <f>F27*$B27</f>
        <v>24624600</v>
      </c>
      <c r="J27" s="7">
        <f>F27-C27</f>
        <v>6</v>
      </c>
      <c r="K27" s="7">
        <f>J27*B27</f>
        <v>811800</v>
      </c>
    </row>
    <row r="28" spans="1:11" s="7" customFormat="1" ht="12" customHeight="1">
      <c r="A28" s="17" t="s">
        <v>21</v>
      </c>
      <c r="B28" s="8">
        <v>14000</v>
      </c>
      <c r="C28" s="8">
        <v>57</v>
      </c>
      <c r="E28" s="8"/>
      <c r="F28" s="7">
        <v>65</v>
      </c>
      <c r="G28" s="8">
        <f>C28*$B28</f>
        <v>798000</v>
      </c>
      <c r="H28" s="8">
        <f t="shared" si="3"/>
        <v>798000</v>
      </c>
      <c r="I28" s="7">
        <f>F28*$B28</f>
        <v>910000</v>
      </c>
      <c r="J28" s="7">
        <f>F28-C28</f>
        <v>8</v>
      </c>
      <c r="K28" s="7">
        <f>J28*B28</f>
        <v>112000</v>
      </c>
    </row>
    <row r="29" spans="1:11" s="7" customFormat="1" ht="12" customHeight="1">
      <c r="A29" s="17" t="s">
        <v>25</v>
      </c>
      <c r="B29" s="8">
        <v>24000</v>
      </c>
      <c r="C29" s="8">
        <v>50</v>
      </c>
      <c r="E29" s="8"/>
      <c r="F29" s="7">
        <v>50</v>
      </c>
      <c r="G29" s="8">
        <f>C29*$B29</f>
        <v>1200000</v>
      </c>
      <c r="H29" s="8">
        <f t="shared" si="3"/>
        <v>1200000</v>
      </c>
      <c r="I29" s="7">
        <f>F29*$B29</f>
        <v>1200000</v>
      </c>
      <c r="J29" s="7">
        <f>F29-C29</f>
        <v>0</v>
      </c>
      <c r="K29" s="7">
        <f>J29*B29</f>
        <v>0</v>
      </c>
    </row>
    <row r="30" spans="1:11" s="7" customFormat="1" ht="12" customHeight="1">
      <c r="A30" s="17" t="s">
        <v>26</v>
      </c>
      <c r="B30" s="8">
        <v>17000</v>
      </c>
      <c r="C30" s="8">
        <v>50</v>
      </c>
      <c r="E30" s="8"/>
      <c r="F30" s="7">
        <v>64</v>
      </c>
      <c r="G30" s="8">
        <f>C30*$B30</f>
        <v>850000</v>
      </c>
      <c r="H30" s="8">
        <f t="shared" si="3"/>
        <v>850000</v>
      </c>
      <c r="I30" s="7">
        <f>F30*$B30</f>
        <v>1088000</v>
      </c>
      <c r="J30" s="7">
        <f>F30-C30</f>
        <v>14</v>
      </c>
      <c r="K30" s="7">
        <f>J30*B30</f>
        <v>238000</v>
      </c>
    </row>
    <row r="31" spans="2:8" s="7" customFormat="1" ht="12" customHeight="1">
      <c r="B31" s="8"/>
      <c r="C31" s="8"/>
      <c r="E31" s="8"/>
      <c r="G31" s="8"/>
      <c r="H31" s="8"/>
    </row>
    <row r="32" spans="1:11" s="7" customFormat="1" ht="12" customHeight="1">
      <c r="A32" s="10" t="s">
        <v>27</v>
      </c>
      <c r="B32" s="4"/>
      <c r="C32" s="4"/>
      <c r="D32" s="4"/>
      <c r="E32" s="4"/>
      <c r="F32" s="4"/>
      <c r="G32" s="5"/>
      <c r="H32" s="5"/>
      <c r="I32" s="5"/>
      <c r="J32" s="4"/>
      <c r="K32" s="4"/>
    </row>
    <row r="33" spans="1:11" s="7" customFormat="1" ht="12" customHeight="1">
      <c r="A33" s="17" t="s">
        <v>28</v>
      </c>
      <c r="B33" s="8">
        <v>161200</v>
      </c>
      <c r="C33" s="8">
        <v>3495</v>
      </c>
      <c r="D33" s="7">
        <v>-201</v>
      </c>
      <c r="E33" s="8">
        <f>SUM(C33:D33)</f>
        <v>3294</v>
      </c>
      <c r="F33" s="7">
        <v>3294</v>
      </c>
      <c r="G33" s="8">
        <f>C33*$B33</f>
        <v>563394000</v>
      </c>
      <c r="H33" s="8">
        <f>B33*E33</f>
        <v>530992800</v>
      </c>
      <c r="I33" s="7">
        <f>F33*$B33</f>
        <v>530992800</v>
      </c>
      <c r="J33" s="7">
        <f>F33-E33</f>
        <v>0</v>
      </c>
      <c r="K33" s="7">
        <f>J33*B33</f>
        <v>0</v>
      </c>
    </row>
    <row r="34" spans="1:11" s="7" customFormat="1" ht="12" customHeight="1">
      <c r="A34" s="17" t="s">
        <v>48</v>
      </c>
      <c r="B34" s="8">
        <v>135300</v>
      </c>
      <c r="C34" s="8">
        <v>975</v>
      </c>
      <c r="D34" s="7">
        <v>-90</v>
      </c>
      <c r="E34" s="8">
        <f>SUM(C34:D34)</f>
        <v>885</v>
      </c>
      <c r="F34" s="7">
        <v>895</v>
      </c>
      <c r="G34" s="8">
        <f>C34*$B34</f>
        <v>131917500</v>
      </c>
      <c r="H34" s="8">
        <f>B34*E34</f>
        <v>119740500</v>
      </c>
      <c r="I34" s="7">
        <f>F34*$B34</f>
        <v>121093500</v>
      </c>
      <c r="J34" s="7">
        <f>F34-E34</f>
        <v>10</v>
      </c>
      <c r="K34" s="7">
        <f>J34*B34</f>
        <v>1353000</v>
      </c>
    </row>
    <row r="35" spans="1:11" s="7" customFormat="1" ht="12.75" customHeight="1">
      <c r="A35" s="17" t="s">
        <v>20</v>
      </c>
      <c r="B35" s="8">
        <v>74000</v>
      </c>
      <c r="C35" s="8">
        <v>645</v>
      </c>
      <c r="D35" s="7">
        <v>-90</v>
      </c>
      <c r="E35" s="8">
        <f>SUM(C35:D35)</f>
        <v>555</v>
      </c>
      <c r="F35" s="7">
        <v>612</v>
      </c>
      <c r="G35" s="8">
        <f>C35*$B35</f>
        <v>47730000</v>
      </c>
      <c r="H35" s="8">
        <f>B35*E35</f>
        <v>41070000</v>
      </c>
      <c r="I35" s="7">
        <f>F35*$B35</f>
        <v>45288000</v>
      </c>
      <c r="J35" s="7">
        <f>F35-E35</f>
        <v>57</v>
      </c>
      <c r="K35" s="7">
        <f>J35*B35</f>
        <v>4218000</v>
      </c>
    </row>
    <row r="36" spans="1:11" s="7" customFormat="1" ht="12" customHeight="1">
      <c r="A36" s="17" t="s">
        <v>25</v>
      </c>
      <c r="B36" s="8">
        <v>24000</v>
      </c>
      <c r="C36" s="8">
        <v>718</v>
      </c>
      <c r="D36" s="7">
        <v>-94</v>
      </c>
      <c r="E36" s="8">
        <f>SUM(C36:D36)</f>
        <v>624</v>
      </c>
      <c r="F36" s="7">
        <v>472</v>
      </c>
      <c r="G36" s="8">
        <f>C36*$B36</f>
        <v>17232000</v>
      </c>
      <c r="H36" s="8">
        <f>B36*E36</f>
        <v>14976000</v>
      </c>
      <c r="I36" s="7">
        <f>F36*$B36</f>
        <v>11328000</v>
      </c>
      <c r="J36" s="7">
        <f>F36-E36</f>
        <v>-152</v>
      </c>
      <c r="K36" s="7">
        <f>J36*B36</f>
        <v>-3648000</v>
      </c>
    </row>
    <row r="37" spans="2:8" s="7" customFormat="1" ht="12" customHeight="1">
      <c r="B37" s="8"/>
      <c r="C37" s="8"/>
      <c r="E37" s="8"/>
      <c r="G37" s="8"/>
      <c r="H37" s="8"/>
    </row>
    <row r="38" spans="1:11" s="12" customFormat="1" ht="18" customHeight="1">
      <c r="A38" s="11" t="s">
        <v>11</v>
      </c>
      <c r="B38" s="4"/>
      <c r="C38" s="4"/>
      <c r="D38" s="4"/>
      <c r="E38" s="4"/>
      <c r="F38" s="4"/>
      <c r="G38" s="5"/>
      <c r="H38" s="5"/>
      <c r="I38" s="5"/>
      <c r="J38" s="4"/>
      <c r="K38" s="4"/>
    </row>
    <row r="39" spans="1:11" s="7" customFormat="1" ht="12" customHeight="1">
      <c r="A39" s="10" t="s">
        <v>29</v>
      </c>
      <c r="B39" s="8">
        <v>237300</v>
      </c>
      <c r="C39" s="8">
        <v>697</v>
      </c>
      <c r="E39" s="8"/>
      <c r="F39" s="7">
        <v>655</v>
      </c>
      <c r="G39" s="8">
        <f>C39*$B39</f>
        <v>165398100</v>
      </c>
      <c r="H39" s="8">
        <f>C39*B39</f>
        <v>165398100</v>
      </c>
      <c r="I39" s="7">
        <f>F39*$B39</f>
        <v>155431500</v>
      </c>
      <c r="J39" s="7">
        <f aca="true" t="shared" si="8" ref="J39:J45">F39-C39</f>
        <v>-42</v>
      </c>
      <c r="K39" s="7">
        <f aca="true" t="shared" si="9" ref="K39:K45">J39*B39</f>
        <v>-9966600</v>
      </c>
    </row>
    <row r="40" spans="1:11" s="7" customFormat="1" ht="12" customHeight="1">
      <c r="A40" s="10" t="s">
        <v>30</v>
      </c>
      <c r="B40" s="8">
        <v>474600</v>
      </c>
      <c r="C40" s="8">
        <v>229</v>
      </c>
      <c r="E40" s="8"/>
      <c r="F40" s="7">
        <v>233</v>
      </c>
      <c r="G40" s="8">
        <f>C40*$B40</f>
        <v>108683400</v>
      </c>
      <c r="H40" s="8">
        <f>C40*B40</f>
        <v>108683400</v>
      </c>
      <c r="I40" s="7">
        <f>F40*$B40</f>
        <v>110581800</v>
      </c>
      <c r="J40" s="7">
        <f t="shared" si="8"/>
        <v>4</v>
      </c>
      <c r="K40" s="7">
        <f t="shared" si="9"/>
        <v>1898400</v>
      </c>
    </row>
    <row r="41" spans="1:11" s="7" customFormat="1" ht="12" customHeight="1">
      <c r="A41" s="10" t="s">
        <v>54</v>
      </c>
      <c r="B41" s="8">
        <v>24000</v>
      </c>
      <c r="C41" s="8"/>
      <c r="D41" s="7">
        <v>733</v>
      </c>
      <c r="E41" s="8">
        <f>SUM(C41:D41)</f>
        <v>733</v>
      </c>
      <c r="F41" s="7">
        <v>679</v>
      </c>
      <c r="G41" s="8">
        <f>C41*$B41</f>
        <v>0</v>
      </c>
      <c r="H41" s="8">
        <f>E41*B41</f>
        <v>17592000</v>
      </c>
      <c r="I41" s="7">
        <f>F41*$B41</f>
        <v>16296000</v>
      </c>
      <c r="J41" s="7">
        <f>F41-E41</f>
        <v>-54</v>
      </c>
      <c r="K41" s="7">
        <f t="shared" si="9"/>
        <v>-1296000</v>
      </c>
    </row>
    <row r="42" spans="2:8" s="7" customFormat="1" ht="12" customHeight="1">
      <c r="B42" s="8"/>
      <c r="C42" s="8"/>
      <c r="E42" s="8"/>
      <c r="G42" s="8"/>
      <c r="H42" s="8"/>
    </row>
    <row r="43" spans="1:11" s="7" customFormat="1" ht="18" customHeight="1">
      <c r="A43" s="9" t="s">
        <v>31</v>
      </c>
      <c r="B43" s="8">
        <v>208</v>
      </c>
      <c r="C43" s="8">
        <v>434787</v>
      </c>
      <c r="E43" s="8"/>
      <c r="F43" s="7">
        <v>434787</v>
      </c>
      <c r="G43" s="18">
        <f>C43*$B43</f>
        <v>90435696</v>
      </c>
      <c r="H43" s="18">
        <f>C43*B43</f>
        <v>90435696</v>
      </c>
      <c r="I43" s="9">
        <f>F43*$B43</f>
        <v>90435696</v>
      </c>
      <c r="J43" s="7">
        <f t="shared" si="8"/>
        <v>0</v>
      </c>
      <c r="K43" s="7">
        <f t="shared" si="9"/>
        <v>0</v>
      </c>
    </row>
    <row r="44" spans="1:11" s="7" customFormat="1" ht="18" customHeight="1">
      <c r="A44" s="9" t="s">
        <v>32</v>
      </c>
      <c r="B44" s="8">
        <v>287</v>
      </c>
      <c r="C44" s="8">
        <v>434787</v>
      </c>
      <c r="E44" s="8"/>
      <c r="F44" s="7">
        <v>434787</v>
      </c>
      <c r="G44" s="18">
        <f>C44*$B44</f>
        <v>124783869</v>
      </c>
      <c r="H44" s="18">
        <f>C44*B44</f>
        <v>124783869</v>
      </c>
      <c r="I44" s="9">
        <f>F44*$B44</f>
        <v>124783869</v>
      </c>
      <c r="J44" s="7">
        <f t="shared" si="8"/>
        <v>0</v>
      </c>
      <c r="K44" s="7">
        <f t="shared" si="9"/>
        <v>0</v>
      </c>
    </row>
    <row r="45" spans="1:11" s="7" customFormat="1" ht="18" customHeight="1">
      <c r="A45" s="9" t="s">
        <v>41</v>
      </c>
      <c r="B45" s="4"/>
      <c r="C45" s="4"/>
      <c r="D45" s="4"/>
      <c r="E45" s="4"/>
      <c r="F45" s="4"/>
      <c r="G45" s="18">
        <v>73200000</v>
      </c>
      <c r="H45" s="18">
        <v>73200000</v>
      </c>
      <c r="I45" s="9">
        <v>73200000</v>
      </c>
      <c r="J45" s="7">
        <f t="shared" si="8"/>
        <v>0</v>
      </c>
      <c r="K45" s="7">
        <f t="shared" si="9"/>
        <v>0</v>
      </c>
    </row>
    <row r="46" spans="1:11" s="7" customFormat="1" ht="18" customHeight="1">
      <c r="A46" s="12" t="s">
        <v>39</v>
      </c>
      <c r="B46" s="4"/>
      <c r="C46" s="4"/>
      <c r="D46" s="4"/>
      <c r="E46" s="4"/>
      <c r="F46" s="4"/>
      <c r="G46" s="13">
        <f>SUM(G3:G45)</f>
        <v>3428418311</v>
      </c>
      <c r="H46" s="13">
        <f>SUM(H3:H45)</f>
        <v>3384082631</v>
      </c>
      <c r="I46" s="12">
        <f>SUM(I3:I45)</f>
        <v>3286484511</v>
      </c>
      <c r="J46" s="4"/>
      <c r="K46" s="12">
        <f>SUM(K3:K45)</f>
        <v>-97598120</v>
      </c>
    </row>
    <row r="47" spans="2:8" s="7" customFormat="1" ht="12" customHeight="1">
      <c r="B47" s="8"/>
      <c r="C47" s="8"/>
      <c r="E47" s="8"/>
      <c r="G47" s="8"/>
      <c r="H47" s="8"/>
    </row>
    <row r="48" spans="1:11" s="7" customFormat="1" ht="18" customHeight="1">
      <c r="A48" s="9" t="s">
        <v>12</v>
      </c>
      <c r="B48" s="8">
        <v>14420</v>
      </c>
      <c r="C48" s="8">
        <v>550</v>
      </c>
      <c r="D48" s="7">
        <v>-30</v>
      </c>
      <c r="E48" s="8">
        <f>SUM(C48:D48)</f>
        <v>520</v>
      </c>
      <c r="F48" s="7">
        <v>539</v>
      </c>
      <c r="G48" s="18">
        <f>C48*$B48</f>
        <v>7931000</v>
      </c>
      <c r="H48" s="18">
        <f>E48*B48</f>
        <v>7498400</v>
      </c>
      <c r="I48" s="9">
        <f>F48*$B48</f>
        <v>7772380</v>
      </c>
      <c r="J48" s="7">
        <f>F48-E48</f>
        <v>19</v>
      </c>
      <c r="K48" s="7">
        <f aca="true" t="shared" si="10" ref="K48:K53">J48*B48</f>
        <v>273980</v>
      </c>
    </row>
    <row r="49" spans="1:11" s="7" customFormat="1" ht="18" customHeight="1">
      <c r="A49" s="9" t="s">
        <v>33</v>
      </c>
      <c r="B49" s="8">
        <v>13740</v>
      </c>
      <c r="C49" s="8">
        <v>538</v>
      </c>
      <c r="D49" s="7">
        <v>-29</v>
      </c>
      <c r="E49" s="8">
        <f>SUM(C49:D49)</f>
        <v>509</v>
      </c>
      <c r="F49" s="7">
        <v>506</v>
      </c>
      <c r="G49" s="18">
        <f>C49*$B49</f>
        <v>7392120</v>
      </c>
      <c r="H49" s="18">
        <f>E49*B49</f>
        <v>6993660</v>
      </c>
      <c r="I49" s="9">
        <f>F49*$B49</f>
        <v>6952440</v>
      </c>
      <c r="J49" s="7">
        <f>F49-E49</f>
        <v>-3</v>
      </c>
      <c r="K49" s="7">
        <f t="shared" si="10"/>
        <v>-41220</v>
      </c>
    </row>
    <row r="50" spans="1:11" s="7" customFormat="1" ht="18" customHeight="1">
      <c r="A50" s="9" t="s">
        <v>34</v>
      </c>
      <c r="B50" s="8">
        <v>2390</v>
      </c>
      <c r="C50" s="8">
        <v>5340</v>
      </c>
      <c r="D50" s="7">
        <v>-333</v>
      </c>
      <c r="E50" s="8">
        <f>SUM(C50:D50)</f>
        <v>5007</v>
      </c>
      <c r="F50" s="7">
        <v>4933</v>
      </c>
      <c r="G50" s="18">
        <f>C50*$B50</f>
        <v>12762600</v>
      </c>
      <c r="H50" s="18">
        <f>E50*B50</f>
        <v>11966730</v>
      </c>
      <c r="I50" s="9">
        <f>F50*$B50</f>
        <v>11789870</v>
      </c>
      <c r="J50" s="7">
        <f>F50-E50</f>
        <v>-74</v>
      </c>
      <c r="K50" s="7">
        <f t="shared" si="10"/>
        <v>-176860</v>
      </c>
    </row>
    <row r="51" spans="1:11" s="7" customFormat="1" ht="18" customHeight="1">
      <c r="A51" s="9" t="s">
        <v>35</v>
      </c>
      <c r="B51" s="8">
        <v>1200</v>
      </c>
      <c r="C51" s="8">
        <v>5166</v>
      </c>
      <c r="D51" s="7">
        <v>-292</v>
      </c>
      <c r="E51" s="8">
        <f>SUM(C51:D51)</f>
        <v>4874</v>
      </c>
      <c r="F51" s="7">
        <v>4891</v>
      </c>
      <c r="G51" s="18">
        <f>C51*$B51</f>
        <v>6199200</v>
      </c>
      <c r="H51" s="18">
        <f>E51*B51</f>
        <v>5848800</v>
      </c>
      <c r="I51" s="9">
        <f>F51*$B51</f>
        <v>5869200</v>
      </c>
      <c r="J51" s="7">
        <f>F51-E51</f>
        <v>17</v>
      </c>
      <c r="K51" s="7">
        <f t="shared" si="10"/>
        <v>20400</v>
      </c>
    </row>
    <row r="52" spans="1:11" s="7" customFormat="1" ht="18" customHeight="1">
      <c r="A52" s="9" t="s">
        <v>36</v>
      </c>
      <c r="B52" s="4"/>
      <c r="C52" s="4"/>
      <c r="D52" s="4"/>
      <c r="E52" s="4"/>
      <c r="F52" s="4"/>
      <c r="G52" s="18">
        <v>164559616</v>
      </c>
      <c r="H52" s="18">
        <v>164559616</v>
      </c>
      <c r="I52" s="9">
        <v>164559616</v>
      </c>
      <c r="J52" s="4"/>
      <c r="K52" s="7">
        <f t="shared" si="10"/>
        <v>0</v>
      </c>
    </row>
    <row r="53" spans="1:11" s="7" customFormat="1" ht="18" customHeight="1">
      <c r="A53" s="9" t="s">
        <v>13</v>
      </c>
      <c r="B53" s="4"/>
      <c r="C53" s="4"/>
      <c r="D53" s="4"/>
      <c r="E53" s="4"/>
      <c r="F53" s="4"/>
      <c r="G53" s="18">
        <v>31204418</v>
      </c>
      <c r="H53" s="18">
        <v>31204418</v>
      </c>
      <c r="I53" s="9">
        <v>31204418</v>
      </c>
      <c r="J53" s="4"/>
      <c r="K53" s="7">
        <f t="shared" si="10"/>
        <v>0</v>
      </c>
    </row>
    <row r="54" spans="1:11" s="7" customFormat="1" ht="18" customHeight="1">
      <c r="A54" s="12" t="s">
        <v>14</v>
      </c>
      <c r="B54" s="4"/>
      <c r="C54" s="4"/>
      <c r="D54" s="4"/>
      <c r="E54" s="4"/>
      <c r="F54" s="4"/>
      <c r="G54" s="13">
        <f>SUM(G48:G53)</f>
        <v>230048954</v>
      </c>
      <c r="H54" s="13">
        <f>SUM(H48:H53)</f>
        <v>228071624</v>
      </c>
      <c r="I54" s="12">
        <f>SUM(I48:I53)</f>
        <v>228147924</v>
      </c>
      <c r="J54" s="4"/>
      <c r="K54" s="12">
        <f>SUM(K48:K53)</f>
        <v>76300</v>
      </c>
    </row>
    <row r="55" spans="2:8" s="7" customFormat="1" ht="12" customHeight="1">
      <c r="B55" s="8"/>
      <c r="C55" s="8"/>
      <c r="E55" s="8"/>
      <c r="G55" s="8"/>
      <c r="H55" s="8"/>
    </row>
    <row r="56" spans="1:11" s="7" customFormat="1" ht="19.5" customHeight="1">
      <c r="A56" s="12" t="s">
        <v>37</v>
      </c>
      <c r="B56" s="4"/>
      <c r="C56" s="4"/>
      <c r="D56" s="4"/>
      <c r="E56" s="4"/>
      <c r="F56" s="4"/>
      <c r="G56" s="13">
        <f>(G46+G54)</f>
        <v>3658467265</v>
      </c>
      <c r="H56" s="13">
        <f>(H46+H54)</f>
        <v>3612154255</v>
      </c>
      <c r="I56" s="12">
        <f>(I46+I54)</f>
        <v>3514632435</v>
      </c>
      <c r="J56" s="4"/>
      <c r="K56" s="12">
        <f>(K46+K54)</f>
        <v>-97521820</v>
      </c>
    </row>
  </sheetData>
  <printOptions gridLines="1" horizontalCentered="1"/>
  <pageMargins left="0.77" right="0.77" top="2.43" bottom="0.2362204724409449" header="1.41" footer="0.2362204724409449"/>
  <pageSetup fitToHeight="1" fitToWidth="1" horizontalDpi="600" verticalDpi="600" orientation="portrait" paperSize="8" scale="53" r:id="rId1"/>
  <headerFooter alignWithMargins="0">
    <oddHeader>&amp;C&amp;"Times New Roman CE,Félkövér"&amp;12
&amp;"MS Sans Serif,Félkövér"&amp;10A megyei önkormányzatot és intézményeit megillető normatív állami hozzájárulás
2002. év&amp;R 16.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CSMKGYH</dc:creator>
  <cp:keywords/>
  <dc:description/>
  <cp:lastModifiedBy>Csongrád Megyei Közgyűlés</cp:lastModifiedBy>
  <cp:lastPrinted>2003-04-11T10:09:30Z</cp:lastPrinted>
  <dcterms:created xsi:type="dcterms:W3CDTF">2001-03-05T11:37:56Z</dcterms:created>
  <dcterms:modified xsi:type="dcterms:W3CDTF">2003-05-08T13:21:03Z</dcterms:modified>
  <cp:category/>
  <cp:version/>
  <cp:contentType/>
  <cp:contentStatus/>
</cp:coreProperties>
</file>