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5988" tabRatio="599" activeTab="0"/>
  </bookViews>
  <sheets>
    <sheet name="A3" sheetId="1" r:id="rId1"/>
    <sheet name="használhatóság" sheetId="2" r:id="rId2"/>
  </sheets>
  <definedNames>
    <definedName name="_xlnm.Print_Titles" localSheetId="1">'használhatóság'!$A:$A</definedName>
  </definedNames>
  <calcPr fullCalcOnLoad="1"/>
</workbook>
</file>

<file path=xl/sharedStrings.xml><?xml version="1.0" encoding="utf-8"?>
<sst xmlns="http://schemas.openxmlformats.org/spreadsheetml/2006/main" count="119" uniqueCount="60">
  <si>
    <t>Intézmény</t>
  </si>
  <si>
    <t>Immateriális javak</t>
  </si>
  <si>
    <t>Ingatlanok</t>
  </si>
  <si>
    <t>Gépek, berend., felszerelések</t>
  </si>
  <si>
    <t>Járművek</t>
  </si>
  <si>
    <t>Üzemeltetésre átadott eszk.</t>
  </si>
  <si>
    <t>Ö s s z e s e n</t>
  </si>
  <si>
    <t>bruttó</t>
  </si>
  <si>
    <t>ért. csökk.</t>
  </si>
  <si>
    <t>nettó</t>
  </si>
  <si>
    <t>Gyermek- és Felnőttüdülő, Szeged</t>
  </si>
  <si>
    <t>Pápay E. Óv., Ált. Isk., Szaki., Do. és Gyo., Makó</t>
  </si>
  <si>
    <t>Óvoda, Általános Iskola és Diákotthon, Szeged</t>
  </si>
  <si>
    <t>Rigó A. Óv., Ált. Isk., Szaki., Do. és Gyo., Szentes</t>
  </si>
  <si>
    <t>Horváth M. Gimnázium, Szentes</t>
  </si>
  <si>
    <t>Pollák A. Műszaki Szakközépiskola, Szentes</t>
  </si>
  <si>
    <t>Dr. Diósszilágyi S. Kórház-Rendelőint., Makó</t>
  </si>
  <si>
    <t>Területi Kórház, Szentes</t>
  </si>
  <si>
    <t>Mellkasi Betegségek Szakkórháza, Deszk</t>
  </si>
  <si>
    <t>Gyermek- és Ifjúségvédő Intézet, Szeged</t>
  </si>
  <si>
    <t>Aranysziget Otthon, Csongrád</t>
  </si>
  <si>
    <t>Napsugár Otthon, Kistelek</t>
  </si>
  <si>
    <t>Maros Menti Idősek Otthona, Makó</t>
  </si>
  <si>
    <t>Idősek Otthona, Mórahalom</t>
  </si>
  <si>
    <t>Katélyotthon, Nagymágocs</t>
  </si>
  <si>
    <t>Idősek Otthona, Óföldeák</t>
  </si>
  <si>
    <t>Pszichiátriai Otthon, Ópusztaszer</t>
  </si>
  <si>
    <t>Pszichiátriai Ápoló Otthon, Szentes</t>
  </si>
  <si>
    <t>Ápoló Otthon, Derekegyház</t>
  </si>
  <si>
    <t>Vakok Otthon, Szeged</t>
  </si>
  <si>
    <t>Csm-i Múzeumok Igazgatósága, Szeged</t>
  </si>
  <si>
    <t>Csm-i Levéltár, Szeged</t>
  </si>
  <si>
    <t>Intézmények összesen</t>
  </si>
  <si>
    <t>Csm-i Önkormányzat Hivatala, Szeged</t>
  </si>
  <si>
    <t>Önkormányzat mindösszesen</t>
  </si>
  <si>
    <t>haszn. mértéke(%)</t>
  </si>
  <si>
    <t>Kozmutza F. Óvoda., Általános Iskola, Szakiskola, Diákotthon és Gyermekotthon, Hmvhely</t>
  </si>
  <si>
    <t>Pápay E. Óvoda., Általános Iskola, Szakiskola, Diákotthon és Gyermekotthon, Makó</t>
  </si>
  <si>
    <t>Rigó A. Óvoda., Általános Iskola, Szakiskola, Diákotthon és Gyermekotthon, Szentes</t>
  </si>
  <si>
    <t>Bartha J. Kertészeti Szakközépiskola. és Szakiskola, Szentes</t>
  </si>
  <si>
    <t>Batsányi J. Gimnázium és Szakközépiskola, Csongrád</t>
  </si>
  <si>
    <t>Bársony I. Mezőgazdasági Szakközépiskola és Szakiskola, Csongrád</t>
  </si>
  <si>
    <t>Bedő A. Szakiskola és Kollégium, Ásotthalom</t>
  </si>
  <si>
    <t>Boros S. Közgazdasági és Humán Szakközépiskola, Szakiskola, Szentes</t>
  </si>
  <si>
    <t>Sághy M. Ipari Szakközépiskola, Szakmunkásképző Intézet és Kollégium, Csongrád</t>
  </si>
  <si>
    <t>Zsoldos F. Szakiskola, és Műszaki Szakközépiskola, Szentes</t>
  </si>
  <si>
    <t>Dr. Diósszilágyi S. Kórház-Rendelőintézet, Makó</t>
  </si>
  <si>
    <t>Csm-i Területi Gyermekvéd.Szakszolg. és Gyo. Ig.</t>
  </si>
  <si>
    <t>Kozmutza F. Óv.,Ált.Isk.,Szaki.,Do. és Gyo.,Hmvhely</t>
  </si>
  <si>
    <t>Sághy M. Ipari Szki., Szakmk.Isk. és Koll., Csongrád</t>
  </si>
  <si>
    <t>Üzem-re átadott eszk.</t>
  </si>
  <si>
    <t>M I N D Ö S S Z E S E N</t>
  </si>
  <si>
    <t>Tenyészállatok</t>
  </si>
  <si>
    <t>Klúg P. Óv.,Ált.Isk.,Szaki.,Alapf.Műv.okt.Int. és Do., Szeged</t>
  </si>
  <si>
    <t>Bársony I. Mezőg. Szki. és Szakisk. és Koll., Csongrád</t>
  </si>
  <si>
    <t>Batsányi J. Gimn.,Szakközépisk. és Koll., Csongrád</t>
  </si>
  <si>
    <t>Boros S.  Szakközépiskola, Szakiskola, Szentes</t>
  </si>
  <si>
    <t>Zsoldos F. Szakközépiskola és Szaki., Szentes</t>
  </si>
  <si>
    <t>Móra F. Múezum, Csm-i Önk. Múzeuma, Szeged</t>
  </si>
  <si>
    <t>6. számú melléklet Csongrád Megye Önkormányzatának 3/2003.(IV.30.) számú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</si>
</sst>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7.5"/>
      <name val="Times New Roman CE"/>
      <family val="1"/>
    </font>
    <font>
      <sz val="7.5"/>
      <name val="MS Sans Serif"/>
      <family val="0"/>
    </font>
    <font>
      <b/>
      <sz val="7.5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3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3" fontId="7" fillId="0" borderId="0" xfId="19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7" fillId="0" borderId="1" xfId="19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6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19" applyNumberFormat="1" applyFont="1" applyAlignment="1">
      <alignment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7" fillId="0" borderId="5" xfId="19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Continuous" vertical="center"/>
    </xf>
    <xf numFmtId="3" fontId="4" fillId="0" borderId="3" xfId="0" applyNumberFormat="1" applyFont="1" applyBorder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 wrapText="1"/>
    </xf>
    <xf numFmtId="3" fontId="4" fillId="0" borderId="0" xfId="0" applyNumberFormat="1" applyFont="1" applyBorder="1" applyAlignment="1">
      <alignment horizontal="centerContinuous" vertical="center"/>
    </xf>
    <xf numFmtId="3" fontId="4" fillId="0" borderId="7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4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A3"/>
    </sheetView>
  </sheetViews>
  <sheetFormatPr defaultColWidth="9.140625" defaultRowHeight="12.75"/>
  <cols>
    <col min="1" max="1" width="42.421875" style="6" bestFit="1" customWidth="1"/>
    <col min="2" max="2" width="8.7109375" style="2" customWidth="1"/>
    <col min="3" max="3" width="8.7109375" style="6" customWidth="1"/>
    <col min="4" max="4" width="8.7109375" style="2" customWidth="1"/>
    <col min="5" max="5" width="8.7109375" style="6" customWidth="1"/>
    <col min="6" max="6" width="8.7109375" style="2" customWidth="1"/>
    <col min="7" max="7" width="8.7109375" style="6" customWidth="1"/>
    <col min="8" max="8" width="8.7109375" style="2" customWidth="1"/>
    <col min="9" max="9" width="8.7109375" style="6" customWidth="1"/>
    <col min="10" max="11" width="8.7109375" style="35" customWidth="1"/>
    <col min="12" max="12" width="8.7109375" style="2" customWidth="1"/>
    <col min="13" max="13" width="8.7109375" style="6" customWidth="1"/>
    <col min="14" max="15" width="7.7109375" style="2" customWidth="1"/>
    <col min="16" max="16384" width="9.140625" style="2" customWidth="1"/>
  </cols>
  <sheetData>
    <row r="1" spans="1:15" ht="14.25" customHeight="1">
      <c r="A1" s="47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20.25">
      <c r="A2" s="44" t="s">
        <v>0</v>
      </c>
      <c r="B2" s="36" t="s">
        <v>1</v>
      </c>
      <c r="C2" s="37"/>
      <c r="D2" s="36" t="s">
        <v>2</v>
      </c>
      <c r="E2" s="37"/>
      <c r="F2" s="38" t="s">
        <v>3</v>
      </c>
      <c r="G2" s="37"/>
      <c r="H2" s="36" t="s">
        <v>4</v>
      </c>
      <c r="I2" s="37"/>
      <c r="J2" s="39" t="s">
        <v>52</v>
      </c>
      <c r="K2" s="37"/>
      <c r="L2" s="36" t="s">
        <v>50</v>
      </c>
      <c r="M2" s="37"/>
      <c r="N2" s="36" t="s">
        <v>6</v>
      </c>
      <c r="O2" s="1"/>
    </row>
    <row r="3" spans="1:15" s="5" customFormat="1" ht="10.5" thickBot="1">
      <c r="A3" s="45"/>
      <c r="B3" s="3" t="s">
        <v>7</v>
      </c>
      <c r="C3" s="4" t="s">
        <v>9</v>
      </c>
      <c r="D3" s="3" t="s">
        <v>7</v>
      </c>
      <c r="E3" s="4" t="s">
        <v>9</v>
      </c>
      <c r="F3" s="3" t="s">
        <v>7</v>
      </c>
      <c r="G3" s="4" t="s">
        <v>9</v>
      </c>
      <c r="H3" s="3" t="s">
        <v>7</v>
      </c>
      <c r="I3" s="4" t="s">
        <v>9</v>
      </c>
      <c r="J3" s="3" t="s">
        <v>7</v>
      </c>
      <c r="K3" s="4" t="s">
        <v>9</v>
      </c>
      <c r="L3" s="3" t="s">
        <v>7</v>
      </c>
      <c r="M3" s="4" t="s">
        <v>9</v>
      </c>
      <c r="N3" s="3" t="s">
        <v>7</v>
      </c>
      <c r="O3" s="3" t="s">
        <v>9</v>
      </c>
    </row>
    <row r="4" spans="1:15" ht="10.5" thickTop="1">
      <c r="A4" s="6" t="s">
        <v>10</v>
      </c>
      <c r="B4" s="2">
        <v>479</v>
      </c>
      <c r="C4" s="6">
        <v>71</v>
      </c>
      <c r="D4" s="2">
        <v>131656</v>
      </c>
      <c r="E4" s="6">
        <v>121338</v>
      </c>
      <c r="F4" s="2">
        <v>8881</v>
      </c>
      <c r="G4" s="6">
        <v>3308</v>
      </c>
      <c r="H4" s="2">
        <v>10185</v>
      </c>
      <c r="I4" s="6">
        <v>6414</v>
      </c>
      <c r="K4" s="6"/>
      <c r="N4" s="2">
        <f>SUM(L4,J4,H4,F4,D4,B4)</f>
        <v>151201</v>
      </c>
      <c r="O4" s="2">
        <f>SUM(M4,K4,I4,G4,E4,C4)</f>
        <v>131131</v>
      </c>
    </row>
    <row r="5" spans="1:15" ht="9.75">
      <c r="A5" s="6" t="s">
        <v>48</v>
      </c>
      <c r="B5" s="2">
        <v>591</v>
      </c>
      <c r="C5" s="6">
        <v>64</v>
      </c>
      <c r="D5" s="2">
        <v>35524</v>
      </c>
      <c r="E5" s="6">
        <v>29167</v>
      </c>
      <c r="F5" s="2">
        <v>11370</v>
      </c>
      <c r="G5" s="6">
        <v>2989</v>
      </c>
      <c r="K5" s="6"/>
      <c r="N5" s="2">
        <f aca="true" t="shared" si="0" ref="N5:N35">SUM(L5,J5,H5,F5,D5,B5)</f>
        <v>47485</v>
      </c>
      <c r="O5" s="2">
        <f aca="true" t="shared" si="1" ref="O5:O35">SUM(M5,K5,I5,G5,E5,C5)</f>
        <v>32220</v>
      </c>
    </row>
    <row r="6" spans="1:15" ht="9.75">
      <c r="A6" s="6" t="s">
        <v>11</v>
      </c>
      <c r="B6" s="2">
        <v>410</v>
      </c>
      <c r="C6" s="6">
        <v>0</v>
      </c>
      <c r="D6" s="2">
        <v>152085</v>
      </c>
      <c r="E6" s="6">
        <v>118509</v>
      </c>
      <c r="F6" s="2">
        <v>15820</v>
      </c>
      <c r="G6" s="6">
        <v>4798</v>
      </c>
      <c r="H6" s="2">
        <v>2097</v>
      </c>
      <c r="I6" s="6">
        <v>839</v>
      </c>
      <c r="K6" s="6"/>
      <c r="N6" s="2">
        <f t="shared" si="0"/>
        <v>170412</v>
      </c>
      <c r="O6" s="2">
        <f t="shared" si="1"/>
        <v>124146</v>
      </c>
    </row>
    <row r="7" spans="1:15" ht="9.75">
      <c r="A7" s="6" t="s">
        <v>53</v>
      </c>
      <c r="B7" s="2">
        <v>1459</v>
      </c>
      <c r="C7" s="6">
        <v>865</v>
      </c>
      <c r="D7" s="2">
        <v>84250</v>
      </c>
      <c r="E7" s="6">
        <v>72560</v>
      </c>
      <c r="F7" s="2">
        <v>27510</v>
      </c>
      <c r="G7" s="6">
        <v>12551</v>
      </c>
      <c r="K7" s="6"/>
      <c r="N7" s="2">
        <f t="shared" si="0"/>
        <v>113219</v>
      </c>
      <c r="O7" s="2">
        <f t="shared" si="1"/>
        <v>85976</v>
      </c>
    </row>
    <row r="8" spans="1:15" ht="9.75">
      <c r="A8" s="6" t="s">
        <v>13</v>
      </c>
      <c r="B8" s="2">
        <v>181</v>
      </c>
      <c r="C8" s="6">
        <v>0</v>
      </c>
      <c r="D8" s="2">
        <v>202749</v>
      </c>
      <c r="E8" s="6">
        <v>166925</v>
      </c>
      <c r="F8" s="2">
        <v>25050</v>
      </c>
      <c r="G8" s="6">
        <v>5063</v>
      </c>
      <c r="K8" s="6"/>
      <c r="N8" s="2">
        <f t="shared" si="0"/>
        <v>227980</v>
      </c>
      <c r="O8" s="2">
        <f t="shared" si="1"/>
        <v>171988</v>
      </c>
    </row>
    <row r="9" spans="1:15" ht="9.75">
      <c r="A9" s="6" t="s">
        <v>55</v>
      </c>
      <c r="B9" s="2">
        <v>1549</v>
      </c>
      <c r="C9" s="6">
        <v>373</v>
      </c>
      <c r="D9" s="2">
        <v>1728</v>
      </c>
      <c r="E9" s="6">
        <v>1676</v>
      </c>
      <c r="F9" s="2">
        <v>74611</v>
      </c>
      <c r="G9" s="6">
        <v>33152</v>
      </c>
      <c r="H9" s="2">
        <v>3441</v>
      </c>
      <c r="I9" s="6">
        <v>0</v>
      </c>
      <c r="K9" s="6"/>
      <c r="L9" s="2">
        <v>2839</v>
      </c>
      <c r="M9" s="6">
        <v>2518</v>
      </c>
      <c r="N9" s="2">
        <f t="shared" si="0"/>
        <v>84168</v>
      </c>
      <c r="O9" s="2">
        <f t="shared" si="1"/>
        <v>37719</v>
      </c>
    </row>
    <row r="10" spans="1:15" ht="9.75">
      <c r="A10" s="6" t="s">
        <v>54</v>
      </c>
      <c r="B10" s="2">
        <v>1677</v>
      </c>
      <c r="C10" s="6">
        <v>190</v>
      </c>
      <c r="D10" s="2">
        <v>8673</v>
      </c>
      <c r="E10" s="6">
        <v>8360</v>
      </c>
      <c r="F10" s="2">
        <v>43807</v>
      </c>
      <c r="G10" s="6">
        <v>10604</v>
      </c>
      <c r="H10" s="2">
        <v>20801</v>
      </c>
      <c r="I10" s="6">
        <v>11232</v>
      </c>
      <c r="K10" s="6"/>
      <c r="N10" s="2">
        <f t="shared" si="0"/>
        <v>74958</v>
      </c>
      <c r="O10" s="2">
        <f t="shared" si="1"/>
        <v>30386</v>
      </c>
    </row>
    <row r="11" spans="1:15" ht="9.75">
      <c r="A11" s="6" t="s">
        <v>42</v>
      </c>
      <c r="B11" s="2">
        <v>1803</v>
      </c>
      <c r="C11" s="6">
        <v>548</v>
      </c>
      <c r="D11" s="2">
        <v>275865</v>
      </c>
      <c r="E11" s="6">
        <v>248381</v>
      </c>
      <c r="F11" s="2">
        <v>84951</v>
      </c>
      <c r="G11" s="6">
        <v>35313</v>
      </c>
      <c r="H11" s="2">
        <v>28130</v>
      </c>
      <c r="I11" s="6">
        <v>6334</v>
      </c>
      <c r="K11" s="6"/>
      <c r="N11" s="2">
        <f t="shared" si="0"/>
        <v>390749</v>
      </c>
      <c r="O11" s="2">
        <f t="shared" si="1"/>
        <v>290576</v>
      </c>
    </row>
    <row r="12" spans="1:15" ht="9.75">
      <c r="A12" s="6" t="s">
        <v>56</v>
      </c>
      <c r="B12" s="2">
        <v>8214</v>
      </c>
      <c r="C12" s="6">
        <v>700</v>
      </c>
      <c r="D12" s="2">
        <v>11870</v>
      </c>
      <c r="E12" s="6">
        <v>11465</v>
      </c>
      <c r="F12" s="2">
        <v>81821</v>
      </c>
      <c r="G12" s="6">
        <v>8117</v>
      </c>
      <c r="K12" s="6"/>
      <c r="N12" s="2">
        <f t="shared" si="0"/>
        <v>101905</v>
      </c>
      <c r="O12" s="2">
        <f t="shared" si="1"/>
        <v>20282</v>
      </c>
    </row>
    <row r="13" spans="1:15" ht="9.75">
      <c r="A13" s="6" t="s">
        <v>14</v>
      </c>
      <c r="B13" s="2">
        <v>606</v>
      </c>
      <c r="C13" s="6">
        <v>241</v>
      </c>
      <c r="F13" s="2">
        <v>13377</v>
      </c>
      <c r="G13" s="6">
        <v>3732</v>
      </c>
      <c r="K13" s="6"/>
      <c r="N13" s="2">
        <f t="shared" si="0"/>
        <v>13983</v>
      </c>
      <c r="O13" s="2">
        <f t="shared" si="1"/>
        <v>3973</v>
      </c>
    </row>
    <row r="14" spans="1:15" ht="9.75">
      <c r="A14" s="6" t="s">
        <v>15</v>
      </c>
      <c r="B14" s="2">
        <v>4999</v>
      </c>
      <c r="C14" s="6">
        <v>1689</v>
      </c>
      <c r="D14" s="2">
        <v>3181</v>
      </c>
      <c r="E14" s="6">
        <v>3086</v>
      </c>
      <c r="F14" s="2">
        <v>69676</v>
      </c>
      <c r="G14" s="6">
        <v>35466</v>
      </c>
      <c r="K14" s="6"/>
      <c r="N14" s="2">
        <f t="shared" si="0"/>
        <v>77856</v>
      </c>
      <c r="O14" s="2">
        <f t="shared" si="1"/>
        <v>40241</v>
      </c>
    </row>
    <row r="15" spans="1:15" ht="9.75">
      <c r="A15" s="6" t="s">
        <v>49</v>
      </c>
      <c r="B15" s="2">
        <v>1633</v>
      </c>
      <c r="C15" s="6">
        <v>1106</v>
      </c>
      <c r="D15" s="2">
        <v>13136</v>
      </c>
      <c r="E15" s="6">
        <v>12911</v>
      </c>
      <c r="F15" s="2">
        <v>51998</v>
      </c>
      <c r="G15" s="6">
        <v>21011</v>
      </c>
      <c r="H15" s="2">
        <v>1800</v>
      </c>
      <c r="I15" s="6">
        <v>0</v>
      </c>
      <c r="K15" s="6"/>
      <c r="L15" s="2">
        <v>2280</v>
      </c>
      <c r="M15" s="6">
        <v>1403</v>
      </c>
      <c r="N15" s="2">
        <f t="shared" si="0"/>
        <v>70847</v>
      </c>
      <c r="O15" s="2">
        <f t="shared" si="1"/>
        <v>36431</v>
      </c>
    </row>
    <row r="16" spans="1:15" ht="9.75">
      <c r="A16" s="6" t="s">
        <v>57</v>
      </c>
      <c r="B16" s="2">
        <v>1233</v>
      </c>
      <c r="C16" s="6">
        <v>140</v>
      </c>
      <c r="D16" s="2">
        <v>14234</v>
      </c>
      <c r="E16" s="6">
        <v>13889</v>
      </c>
      <c r="F16" s="2">
        <v>69161</v>
      </c>
      <c r="G16" s="6">
        <v>31543</v>
      </c>
      <c r="H16" s="2">
        <v>1410</v>
      </c>
      <c r="I16" s="6">
        <v>0</v>
      </c>
      <c r="K16" s="6"/>
      <c r="N16" s="2">
        <f t="shared" si="0"/>
        <v>86038</v>
      </c>
      <c r="O16" s="2">
        <f t="shared" si="1"/>
        <v>45572</v>
      </c>
    </row>
    <row r="17" spans="1:15" ht="9.75">
      <c r="A17" s="6" t="s">
        <v>16</v>
      </c>
      <c r="B17" s="2">
        <v>5377</v>
      </c>
      <c r="C17" s="6">
        <v>2122</v>
      </c>
      <c r="D17" s="2">
        <v>356659</v>
      </c>
      <c r="E17" s="6">
        <v>237838</v>
      </c>
      <c r="F17" s="2">
        <v>615015</v>
      </c>
      <c r="G17" s="6">
        <v>263231</v>
      </c>
      <c r="H17" s="2">
        <v>8422</v>
      </c>
      <c r="I17" s="6">
        <v>1084</v>
      </c>
      <c r="K17" s="6"/>
      <c r="N17" s="2">
        <f t="shared" si="0"/>
        <v>985473</v>
      </c>
      <c r="O17" s="2">
        <f t="shared" si="1"/>
        <v>504275</v>
      </c>
    </row>
    <row r="18" spans="1:15" ht="9.75">
      <c r="A18" s="6" t="s">
        <v>17</v>
      </c>
      <c r="B18" s="2">
        <v>12902</v>
      </c>
      <c r="C18" s="6">
        <v>721</v>
      </c>
      <c r="D18" s="2">
        <v>322126</v>
      </c>
      <c r="E18" s="6">
        <v>268081</v>
      </c>
      <c r="F18" s="2">
        <v>845879</v>
      </c>
      <c r="G18" s="6">
        <v>201198</v>
      </c>
      <c r="H18" s="2">
        <v>16015</v>
      </c>
      <c r="I18" s="6">
        <v>5026</v>
      </c>
      <c r="K18" s="6"/>
      <c r="N18" s="2">
        <f t="shared" si="0"/>
        <v>1196922</v>
      </c>
      <c r="O18" s="2">
        <f t="shared" si="1"/>
        <v>475026</v>
      </c>
    </row>
    <row r="19" spans="1:15" ht="9.75">
      <c r="A19" s="6" t="s">
        <v>18</v>
      </c>
      <c r="B19" s="2">
        <v>13795</v>
      </c>
      <c r="C19" s="6">
        <v>8318</v>
      </c>
      <c r="D19" s="2">
        <v>362633</v>
      </c>
      <c r="E19" s="6">
        <v>296333</v>
      </c>
      <c r="F19" s="2">
        <v>376264</v>
      </c>
      <c r="G19" s="6">
        <v>119002</v>
      </c>
      <c r="H19" s="2">
        <v>18407</v>
      </c>
      <c r="I19" s="6">
        <v>6275</v>
      </c>
      <c r="K19" s="6"/>
      <c r="N19" s="2">
        <f t="shared" si="0"/>
        <v>771099</v>
      </c>
      <c r="O19" s="2">
        <f t="shared" si="1"/>
        <v>429928</v>
      </c>
    </row>
    <row r="20" spans="1:15" ht="9.75">
      <c r="A20" s="6" t="s">
        <v>47</v>
      </c>
      <c r="B20" s="2">
        <v>306</v>
      </c>
      <c r="C20" s="6">
        <v>0</v>
      </c>
      <c r="D20" s="2">
        <v>134763</v>
      </c>
      <c r="E20" s="6">
        <v>124002</v>
      </c>
      <c r="F20" s="2">
        <v>12292</v>
      </c>
      <c r="G20" s="6">
        <v>3890</v>
      </c>
      <c r="H20" s="2">
        <v>8685</v>
      </c>
      <c r="I20" s="6">
        <v>7145</v>
      </c>
      <c r="K20" s="6"/>
      <c r="N20" s="2">
        <f t="shared" si="0"/>
        <v>156046</v>
      </c>
      <c r="O20" s="2">
        <f t="shared" si="1"/>
        <v>135037</v>
      </c>
    </row>
    <row r="21" spans="1:15" ht="9.75">
      <c r="A21" s="6" t="s">
        <v>20</v>
      </c>
      <c r="B21" s="2">
        <v>10761</v>
      </c>
      <c r="C21" s="6">
        <v>10453</v>
      </c>
      <c r="D21" s="2">
        <v>351282</v>
      </c>
      <c r="E21" s="6">
        <v>295722</v>
      </c>
      <c r="F21" s="2">
        <v>24101</v>
      </c>
      <c r="G21" s="6">
        <v>4259</v>
      </c>
      <c r="H21" s="2">
        <v>6243</v>
      </c>
      <c r="I21" s="6">
        <v>1932</v>
      </c>
      <c r="K21" s="6"/>
      <c r="N21" s="2">
        <f t="shared" si="0"/>
        <v>392387</v>
      </c>
      <c r="O21" s="2">
        <f t="shared" si="1"/>
        <v>312366</v>
      </c>
    </row>
    <row r="22" spans="1:15" ht="9.75">
      <c r="A22" s="6" t="s">
        <v>21</v>
      </c>
      <c r="B22" s="2">
        <v>704</v>
      </c>
      <c r="C22" s="6">
        <v>7</v>
      </c>
      <c r="D22" s="2">
        <v>686557</v>
      </c>
      <c r="E22" s="6">
        <v>598587</v>
      </c>
      <c r="F22" s="2">
        <v>64649</v>
      </c>
      <c r="G22" s="6">
        <v>8556</v>
      </c>
      <c r="H22" s="2">
        <v>11425</v>
      </c>
      <c r="I22" s="6">
        <v>6472</v>
      </c>
      <c r="K22" s="6"/>
      <c r="N22" s="2">
        <f t="shared" si="0"/>
        <v>763335</v>
      </c>
      <c r="O22" s="2">
        <f t="shared" si="1"/>
        <v>613622</v>
      </c>
    </row>
    <row r="23" spans="1:15" ht="9.75">
      <c r="A23" s="6" t="s">
        <v>22</v>
      </c>
      <c r="B23" s="2">
        <v>495</v>
      </c>
      <c r="C23" s="6">
        <v>53</v>
      </c>
      <c r="D23" s="2">
        <v>92248</v>
      </c>
      <c r="E23" s="6">
        <v>85783</v>
      </c>
      <c r="F23" s="2">
        <v>26101</v>
      </c>
      <c r="G23" s="6">
        <v>13419</v>
      </c>
      <c r="H23" s="2">
        <v>5198</v>
      </c>
      <c r="I23" s="6">
        <v>3639</v>
      </c>
      <c r="K23" s="6"/>
      <c r="N23" s="2">
        <f t="shared" si="0"/>
        <v>124042</v>
      </c>
      <c r="O23" s="2">
        <f t="shared" si="1"/>
        <v>102894</v>
      </c>
    </row>
    <row r="24" spans="1:15" ht="9.75">
      <c r="A24" s="6" t="s">
        <v>23</v>
      </c>
      <c r="B24" s="2">
        <v>407</v>
      </c>
      <c r="C24" s="6">
        <v>49</v>
      </c>
      <c r="D24" s="2">
        <v>177600</v>
      </c>
      <c r="E24" s="6">
        <v>157008</v>
      </c>
      <c r="F24" s="2">
        <v>22106</v>
      </c>
      <c r="G24" s="6">
        <v>8324</v>
      </c>
      <c r="H24" s="2">
        <v>7058</v>
      </c>
      <c r="I24" s="6">
        <v>82</v>
      </c>
      <c r="K24" s="6"/>
      <c r="N24" s="2">
        <f t="shared" si="0"/>
        <v>207171</v>
      </c>
      <c r="O24" s="2">
        <f t="shared" si="1"/>
        <v>165463</v>
      </c>
    </row>
    <row r="25" spans="1:15" ht="9.75">
      <c r="A25" s="6" t="s">
        <v>24</v>
      </c>
      <c r="B25" s="2">
        <v>286</v>
      </c>
      <c r="C25" s="6">
        <v>30</v>
      </c>
      <c r="D25" s="2">
        <v>189775</v>
      </c>
      <c r="E25" s="6">
        <v>144733</v>
      </c>
      <c r="F25" s="2">
        <v>23907</v>
      </c>
      <c r="G25" s="6">
        <v>12244</v>
      </c>
      <c r="H25" s="2">
        <v>9218</v>
      </c>
      <c r="I25" s="6">
        <v>2817</v>
      </c>
      <c r="K25" s="6"/>
      <c r="N25" s="2">
        <f t="shared" si="0"/>
        <v>223186</v>
      </c>
      <c r="O25" s="2">
        <f t="shared" si="1"/>
        <v>159824</v>
      </c>
    </row>
    <row r="26" spans="1:15" ht="9.75">
      <c r="A26" s="6" t="s">
        <v>25</v>
      </c>
      <c r="B26" s="2">
        <v>571</v>
      </c>
      <c r="C26" s="6">
        <v>320</v>
      </c>
      <c r="D26" s="2">
        <v>284175</v>
      </c>
      <c r="E26" s="6">
        <v>256691</v>
      </c>
      <c r="F26" s="2">
        <v>50315</v>
      </c>
      <c r="G26" s="6">
        <v>25923</v>
      </c>
      <c r="H26" s="2">
        <v>3433</v>
      </c>
      <c r="I26" s="6">
        <v>0</v>
      </c>
      <c r="J26" s="35">
        <v>429</v>
      </c>
      <c r="K26" s="6">
        <v>293</v>
      </c>
      <c r="N26" s="2">
        <f t="shared" si="0"/>
        <v>338923</v>
      </c>
      <c r="O26" s="2">
        <f t="shared" si="1"/>
        <v>283227</v>
      </c>
    </row>
    <row r="27" spans="1:15" ht="9.75">
      <c r="A27" s="6" t="s">
        <v>26</v>
      </c>
      <c r="B27" s="2">
        <v>483</v>
      </c>
      <c r="C27" s="6">
        <v>1</v>
      </c>
      <c r="D27" s="2">
        <v>164467</v>
      </c>
      <c r="E27" s="6">
        <v>135633</v>
      </c>
      <c r="F27" s="2">
        <v>28021</v>
      </c>
      <c r="G27" s="6">
        <v>17317</v>
      </c>
      <c r="H27" s="2">
        <v>8034</v>
      </c>
      <c r="I27" s="6">
        <v>5895</v>
      </c>
      <c r="J27" s="35">
        <v>596</v>
      </c>
      <c r="K27" s="6">
        <v>203</v>
      </c>
      <c r="N27" s="2">
        <f t="shared" si="0"/>
        <v>201601</v>
      </c>
      <c r="O27" s="2">
        <f t="shared" si="1"/>
        <v>159049</v>
      </c>
    </row>
    <row r="28" spans="1:15" ht="9.75">
      <c r="A28" s="6" t="s">
        <v>27</v>
      </c>
      <c r="B28" s="2">
        <v>455</v>
      </c>
      <c r="C28" s="6">
        <v>150</v>
      </c>
      <c r="D28" s="2">
        <v>1867</v>
      </c>
      <c r="E28" s="6">
        <v>1734</v>
      </c>
      <c r="F28" s="2">
        <v>9086</v>
      </c>
      <c r="G28" s="6">
        <v>4363</v>
      </c>
      <c r="H28" s="2">
        <v>5690</v>
      </c>
      <c r="I28" s="6">
        <v>5121</v>
      </c>
      <c r="K28" s="6"/>
      <c r="N28" s="2">
        <f t="shared" si="0"/>
        <v>17098</v>
      </c>
      <c r="O28" s="2">
        <f t="shared" si="1"/>
        <v>11368</v>
      </c>
    </row>
    <row r="29" spans="1:15" ht="9.75">
      <c r="A29" s="6" t="s">
        <v>28</v>
      </c>
      <c r="B29" s="2">
        <v>579</v>
      </c>
      <c r="C29" s="6">
        <v>47</v>
      </c>
      <c r="D29" s="2">
        <v>62275</v>
      </c>
      <c r="E29" s="6">
        <v>52864</v>
      </c>
      <c r="F29" s="2">
        <v>10659</v>
      </c>
      <c r="G29" s="6">
        <v>2762</v>
      </c>
      <c r="H29" s="2">
        <v>6900</v>
      </c>
      <c r="I29" s="6">
        <v>3638</v>
      </c>
      <c r="J29" s="35">
        <v>205</v>
      </c>
      <c r="K29" s="6">
        <v>124</v>
      </c>
      <c r="N29" s="2">
        <f t="shared" si="0"/>
        <v>80618</v>
      </c>
      <c r="O29" s="2">
        <f t="shared" si="1"/>
        <v>59435</v>
      </c>
    </row>
    <row r="30" spans="1:15" ht="9.75">
      <c r="A30" s="6" t="s">
        <v>29</v>
      </c>
      <c r="B30" s="2">
        <v>405</v>
      </c>
      <c r="C30" s="6">
        <v>218</v>
      </c>
      <c r="D30" s="2">
        <v>78625</v>
      </c>
      <c r="E30" s="6">
        <v>66138</v>
      </c>
      <c r="F30" s="2">
        <v>15574</v>
      </c>
      <c r="G30" s="6">
        <v>9496</v>
      </c>
      <c r="H30" s="2">
        <v>4995</v>
      </c>
      <c r="I30" s="6">
        <v>0</v>
      </c>
      <c r="K30" s="6"/>
      <c r="N30" s="2">
        <f t="shared" si="0"/>
        <v>99599</v>
      </c>
      <c r="O30" s="2">
        <f t="shared" si="1"/>
        <v>75852</v>
      </c>
    </row>
    <row r="31" spans="1:15" ht="9.75">
      <c r="A31" s="6" t="s">
        <v>58</v>
      </c>
      <c r="B31" s="2">
        <v>7360</v>
      </c>
      <c r="C31" s="6">
        <v>1942</v>
      </c>
      <c r="D31" s="2">
        <v>345518</v>
      </c>
      <c r="E31" s="6">
        <v>285304</v>
      </c>
      <c r="F31" s="2">
        <v>111198</v>
      </c>
      <c r="G31" s="6">
        <v>32443</v>
      </c>
      <c r="H31" s="2">
        <v>34556</v>
      </c>
      <c r="I31" s="6">
        <v>4941</v>
      </c>
      <c r="K31" s="6"/>
      <c r="N31" s="2">
        <f t="shared" si="0"/>
        <v>498632</v>
      </c>
      <c r="O31" s="2">
        <f t="shared" si="1"/>
        <v>324630</v>
      </c>
    </row>
    <row r="32" spans="1:15" ht="10.5" thickBot="1">
      <c r="A32" s="6" t="s">
        <v>31</v>
      </c>
      <c r="B32" s="2">
        <v>1568</v>
      </c>
      <c r="C32" s="6">
        <v>13</v>
      </c>
      <c r="D32" s="2">
        <v>73785</v>
      </c>
      <c r="E32" s="31">
        <v>66019</v>
      </c>
      <c r="F32" s="2">
        <v>47791</v>
      </c>
      <c r="G32" s="6">
        <v>25857</v>
      </c>
      <c r="K32" s="6"/>
      <c r="N32" s="40">
        <f t="shared" si="0"/>
        <v>123144</v>
      </c>
      <c r="O32" s="41">
        <f t="shared" si="1"/>
        <v>91889</v>
      </c>
    </row>
    <row r="33" spans="1:15" ht="11.25" thickBot="1" thickTop="1">
      <c r="A33" s="33" t="s">
        <v>32</v>
      </c>
      <c r="B33" s="34">
        <f>SUM(B4:B32)</f>
        <v>81288</v>
      </c>
      <c r="C33" s="33">
        <f aca="true" t="shared" si="2" ref="C33:M33">SUM(C4:C32)</f>
        <v>30431</v>
      </c>
      <c r="D33" s="34">
        <f t="shared" si="2"/>
        <v>4619306</v>
      </c>
      <c r="E33" s="33">
        <f t="shared" si="2"/>
        <v>3880737</v>
      </c>
      <c r="F33" s="34">
        <f t="shared" si="2"/>
        <v>2860991</v>
      </c>
      <c r="G33" s="33">
        <f t="shared" si="2"/>
        <v>959931</v>
      </c>
      <c r="H33" s="34">
        <f t="shared" si="2"/>
        <v>222143</v>
      </c>
      <c r="I33" s="33">
        <f t="shared" si="2"/>
        <v>78886</v>
      </c>
      <c r="J33" s="34">
        <f t="shared" si="2"/>
        <v>1230</v>
      </c>
      <c r="K33" s="33">
        <f t="shared" si="2"/>
        <v>620</v>
      </c>
      <c r="L33" s="34">
        <f t="shared" si="2"/>
        <v>5119</v>
      </c>
      <c r="M33" s="33">
        <f t="shared" si="2"/>
        <v>3921</v>
      </c>
      <c r="N33" s="2">
        <f t="shared" si="0"/>
        <v>7790077</v>
      </c>
      <c r="O33" s="2">
        <f t="shared" si="1"/>
        <v>4954526</v>
      </c>
    </row>
    <row r="34" spans="1:15" ht="11.25" thickBot="1" thickTop="1">
      <c r="A34" s="7" t="s">
        <v>33</v>
      </c>
      <c r="B34" s="8">
        <v>50148</v>
      </c>
      <c r="C34" s="7">
        <v>21334</v>
      </c>
      <c r="D34" s="8">
        <v>518698</v>
      </c>
      <c r="E34" s="7">
        <v>419046</v>
      </c>
      <c r="F34" s="8">
        <v>138863</v>
      </c>
      <c r="G34" s="7">
        <v>36759</v>
      </c>
      <c r="H34" s="8">
        <v>56216</v>
      </c>
      <c r="I34" s="7">
        <v>32971</v>
      </c>
      <c r="J34" s="8"/>
      <c r="K34" s="7"/>
      <c r="L34" s="8">
        <v>1383004</v>
      </c>
      <c r="M34" s="7">
        <v>1161261</v>
      </c>
      <c r="N34" s="42">
        <f t="shared" si="0"/>
        <v>2146929</v>
      </c>
      <c r="O34" s="8">
        <f t="shared" si="1"/>
        <v>1671371</v>
      </c>
    </row>
    <row r="35" spans="1:15" s="10" customFormat="1" ht="10.5" thickTop="1">
      <c r="A35" s="9" t="s">
        <v>51</v>
      </c>
      <c r="B35" s="10">
        <f aca="true" t="shared" si="3" ref="B35:I35">SUM(B33:B34)</f>
        <v>131436</v>
      </c>
      <c r="C35" s="9">
        <f t="shared" si="3"/>
        <v>51765</v>
      </c>
      <c r="D35" s="10">
        <f t="shared" si="3"/>
        <v>5138004</v>
      </c>
      <c r="E35" s="9">
        <f t="shared" si="3"/>
        <v>4299783</v>
      </c>
      <c r="F35" s="10">
        <f t="shared" si="3"/>
        <v>2999854</v>
      </c>
      <c r="G35" s="9">
        <f t="shared" si="3"/>
        <v>996690</v>
      </c>
      <c r="H35" s="10">
        <f t="shared" si="3"/>
        <v>278359</v>
      </c>
      <c r="I35" s="32">
        <f t="shared" si="3"/>
        <v>111857</v>
      </c>
      <c r="J35" s="43">
        <f>SUM(J33:J34)</f>
        <v>1230</v>
      </c>
      <c r="K35" s="32">
        <f>SUM(K33:K34)</f>
        <v>620</v>
      </c>
      <c r="L35" s="43">
        <f>SUM(L33:L34)</f>
        <v>1388123</v>
      </c>
      <c r="M35" s="32">
        <f>SUM(M33:M34)</f>
        <v>1165182</v>
      </c>
      <c r="N35" s="2">
        <f t="shared" si="0"/>
        <v>9937006</v>
      </c>
      <c r="O35" s="2">
        <f t="shared" si="1"/>
        <v>6625897</v>
      </c>
    </row>
  </sheetData>
  <mergeCells count="2">
    <mergeCell ref="A2:A3"/>
    <mergeCell ref="A1:O1"/>
  </mergeCells>
  <printOptions gridLines="1" horizontalCentered="1"/>
  <pageMargins left="0.4724409448818898" right="0.3937007874015748" top="1.4960629921259843" bottom="0.6692913385826772" header="0.7480314960629921" footer="1.141732283464567"/>
  <pageSetup fitToHeight="1" fitToWidth="1" horizontalDpi="300" verticalDpi="300" orientation="landscape" paperSize="8" scale="81" r:id="rId1"/>
  <headerFooter alignWithMargins="0">
    <oddHeader>&amp;C&amp;"MS Sans Serif,Félkövér"&amp;12
&amp;"Times New Roman CE,Félkövér"A Csongrád Megyei Önkormányzat vagyona 2002-ben&amp;R&amp;"Times New Roman CE,Normál"6. számú melléklet
eFt-ban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workbookViewId="0" topLeftCell="A1">
      <selection activeCell="D3" sqref="D3"/>
    </sheetView>
  </sheetViews>
  <sheetFormatPr defaultColWidth="9.140625" defaultRowHeight="12.75"/>
  <cols>
    <col min="1" max="1" width="56.00390625" style="21" customWidth="1"/>
    <col min="2" max="3" width="9.57421875" style="16" customWidth="1"/>
    <col min="4" max="4" width="9.57421875" style="22" customWidth="1"/>
    <col min="5" max="5" width="9.57421875" style="23" customWidth="1"/>
    <col min="6" max="7" width="9.57421875" style="16" customWidth="1"/>
    <col min="8" max="8" width="9.57421875" style="22" customWidth="1"/>
    <col min="9" max="9" width="9.57421875" style="30" customWidth="1"/>
    <col min="10" max="11" width="9.57421875" style="16" customWidth="1"/>
    <col min="12" max="12" width="9.57421875" style="22" customWidth="1"/>
    <col min="13" max="13" width="9.57421875" style="30" customWidth="1"/>
    <col min="14" max="15" width="9.57421875" style="16" customWidth="1"/>
    <col min="16" max="16" width="9.57421875" style="22" customWidth="1"/>
    <col min="17" max="17" width="9.57421875" style="30" customWidth="1"/>
    <col min="18" max="19" width="9.57421875" style="16" customWidth="1"/>
    <col min="20" max="20" width="9.57421875" style="22" customWidth="1"/>
    <col min="21" max="21" width="9.57421875" style="30" customWidth="1"/>
    <col min="22" max="25" width="9.57421875" style="16" customWidth="1"/>
    <col min="26" max="16384" width="9.140625" style="16" customWidth="1"/>
  </cols>
  <sheetData>
    <row r="1" spans="1:25" ht="9.75">
      <c r="A1" s="11" t="s">
        <v>0</v>
      </c>
      <c r="B1" s="12" t="s">
        <v>1</v>
      </c>
      <c r="C1" s="12"/>
      <c r="D1" s="13"/>
      <c r="E1" s="14"/>
      <c r="F1" s="12" t="s">
        <v>2</v>
      </c>
      <c r="G1" s="12"/>
      <c r="H1" s="13"/>
      <c r="I1" s="15"/>
      <c r="J1" s="12" t="s">
        <v>3</v>
      </c>
      <c r="K1" s="12"/>
      <c r="L1" s="13"/>
      <c r="M1" s="15"/>
      <c r="N1" s="12" t="s">
        <v>4</v>
      </c>
      <c r="O1" s="12"/>
      <c r="P1" s="13"/>
      <c r="Q1" s="15"/>
      <c r="R1" s="12" t="s">
        <v>5</v>
      </c>
      <c r="S1" s="12"/>
      <c r="T1" s="13"/>
      <c r="U1" s="15"/>
      <c r="V1" s="12" t="s">
        <v>6</v>
      </c>
      <c r="W1" s="12"/>
      <c r="X1" s="12"/>
      <c r="Y1" s="12"/>
    </row>
    <row r="2" spans="1:25" s="20" customFormat="1" ht="21" thickBot="1">
      <c r="A2" s="17"/>
      <c r="B2" s="18" t="s">
        <v>7</v>
      </c>
      <c r="C2" s="18" t="s">
        <v>8</v>
      </c>
      <c r="D2" s="18" t="s">
        <v>9</v>
      </c>
      <c r="E2" s="19" t="s">
        <v>35</v>
      </c>
      <c r="F2" s="18" t="s">
        <v>7</v>
      </c>
      <c r="G2" s="18" t="s">
        <v>8</v>
      </c>
      <c r="H2" s="18" t="s">
        <v>9</v>
      </c>
      <c r="I2" s="19" t="s">
        <v>35</v>
      </c>
      <c r="J2" s="18" t="s">
        <v>7</v>
      </c>
      <c r="K2" s="18" t="s">
        <v>8</v>
      </c>
      <c r="L2" s="18" t="s">
        <v>9</v>
      </c>
      <c r="M2" s="19" t="s">
        <v>35</v>
      </c>
      <c r="N2" s="18" t="s">
        <v>7</v>
      </c>
      <c r="O2" s="18" t="s">
        <v>8</v>
      </c>
      <c r="P2" s="18" t="s">
        <v>9</v>
      </c>
      <c r="Q2" s="19" t="s">
        <v>35</v>
      </c>
      <c r="R2" s="18" t="s">
        <v>7</v>
      </c>
      <c r="S2" s="18" t="s">
        <v>8</v>
      </c>
      <c r="T2" s="18" t="s">
        <v>9</v>
      </c>
      <c r="U2" s="19" t="s">
        <v>35</v>
      </c>
      <c r="V2" s="18" t="s">
        <v>7</v>
      </c>
      <c r="W2" s="18" t="s">
        <v>8</v>
      </c>
      <c r="X2" s="18" t="s">
        <v>9</v>
      </c>
      <c r="Y2" s="19" t="s">
        <v>35</v>
      </c>
    </row>
    <row r="3" spans="1:25" ht="10.5" thickTop="1">
      <c r="A3" s="21" t="s">
        <v>10</v>
      </c>
      <c r="B3" s="16">
        <v>359</v>
      </c>
      <c r="C3" s="16">
        <v>237</v>
      </c>
      <c r="D3" s="22">
        <f aca="true" t="shared" si="0" ref="D3:D32">B3-C3</f>
        <v>122</v>
      </c>
      <c r="E3" s="23">
        <f>D3/B3*100</f>
        <v>33.98328690807799</v>
      </c>
      <c r="F3" s="16">
        <v>20687</v>
      </c>
      <c r="G3" s="16">
        <v>4820</v>
      </c>
      <c r="H3" s="22">
        <f aca="true" t="shared" si="1" ref="H3:H32">F3-G3</f>
        <v>15867</v>
      </c>
      <c r="I3" s="23">
        <f aca="true" t="shared" si="2" ref="I3:I30">H3/F3*100</f>
        <v>76.70034321071203</v>
      </c>
      <c r="J3" s="16">
        <v>6331</v>
      </c>
      <c r="K3" s="16">
        <v>3466</v>
      </c>
      <c r="L3" s="22">
        <f aca="true" t="shared" si="3" ref="L3:L32">J3-K3</f>
        <v>2865</v>
      </c>
      <c r="M3" s="23">
        <f>L3/J3*100</f>
        <v>45.253514452693096</v>
      </c>
      <c r="N3" s="16">
        <v>6316</v>
      </c>
      <c r="O3" s="16">
        <v>3029</v>
      </c>
      <c r="P3" s="22">
        <f aca="true" t="shared" si="4" ref="P3:P32">N3-O3</f>
        <v>3287</v>
      </c>
      <c r="Q3" s="23">
        <f aca="true" t="shared" si="5" ref="Q3:Q30">P3/N3*100</f>
        <v>52.04243191893604</v>
      </c>
      <c r="U3" s="23"/>
      <c r="V3" s="16">
        <f aca="true" t="shared" si="6" ref="V3:X32">SUM(B3,F3,J3,N3,R3)</f>
        <v>33693</v>
      </c>
      <c r="W3" s="16">
        <f t="shared" si="6"/>
        <v>11552</v>
      </c>
      <c r="X3" s="16">
        <f t="shared" si="6"/>
        <v>22141</v>
      </c>
      <c r="Y3" s="23">
        <f>X3/V3*100</f>
        <v>65.7139465170807</v>
      </c>
    </row>
    <row r="4" spans="1:25" ht="9.75">
      <c r="A4" s="21" t="s">
        <v>36</v>
      </c>
      <c r="B4" s="16">
        <v>332</v>
      </c>
      <c r="C4" s="16">
        <v>143</v>
      </c>
      <c r="D4" s="22">
        <f t="shared" si="0"/>
        <v>189</v>
      </c>
      <c r="E4" s="23">
        <f aca="true" t="shared" si="7" ref="E4:E31">D4/B4*100</f>
        <v>56.92771084337349</v>
      </c>
      <c r="F4" s="16">
        <v>19534</v>
      </c>
      <c r="G4" s="16">
        <v>5056</v>
      </c>
      <c r="H4" s="22">
        <f t="shared" si="1"/>
        <v>14478</v>
      </c>
      <c r="I4" s="23">
        <f t="shared" si="2"/>
        <v>74.11692433705335</v>
      </c>
      <c r="J4" s="16">
        <v>8968</v>
      </c>
      <c r="K4" s="16">
        <v>4290</v>
      </c>
      <c r="L4" s="22">
        <f t="shared" si="3"/>
        <v>4678</v>
      </c>
      <c r="M4" s="23">
        <f aca="true" t="shared" si="8" ref="M4:M31">L4/J4*100</f>
        <v>52.163247100802856</v>
      </c>
      <c r="P4" s="22">
        <f t="shared" si="4"/>
        <v>0</v>
      </c>
      <c r="Q4" s="23"/>
      <c r="U4" s="23"/>
      <c r="V4" s="16">
        <f t="shared" si="6"/>
        <v>28834</v>
      </c>
      <c r="W4" s="16">
        <f t="shared" si="6"/>
        <v>9489</v>
      </c>
      <c r="X4" s="16">
        <f t="shared" si="6"/>
        <v>19345</v>
      </c>
      <c r="Y4" s="23">
        <f aca="true" t="shared" si="9" ref="Y4:Y31">X4/V4*100</f>
        <v>67.09093431365748</v>
      </c>
    </row>
    <row r="5" spans="1:25" ht="9.75">
      <c r="A5" s="21" t="s">
        <v>37</v>
      </c>
      <c r="B5" s="16">
        <v>62</v>
      </c>
      <c r="C5" s="16">
        <v>41</v>
      </c>
      <c r="D5" s="22">
        <f t="shared" si="0"/>
        <v>21</v>
      </c>
      <c r="E5" s="23">
        <f t="shared" si="7"/>
        <v>33.87096774193548</v>
      </c>
      <c r="F5" s="16">
        <v>128069</v>
      </c>
      <c r="G5" s="16">
        <v>26032</v>
      </c>
      <c r="H5" s="22">
        <f t="shared" si="1"/>
        <v>102037</v>
      </c>
      <c r="I5" s="23">
        <f t="shared" si="2"/>
        <v>79.67345727693666</v>
      </c>
      <c r="J5" s="16">
        <v>8143</v>
      </c>
      <c r="K5" s="16">
        <v>5345</v>
      </c>
      <c r="L5" s="22">
        <f t="shared" si="3"/>
        <v>2798</v>
      </c>
      <c r="M5" s="23">
        <f t="shared" si="8"/>
        <v>34.36080068770723</v>
      </c>
      <c r="P5" s="22">
        <f t="shared" si="4"/>
        <v>0</v>
      </c>
      <c r="Q5" s="23"/>
      <c r="U5" s="23"/>
      <c r="V5" s="16">
        <f t="shared" si="6"/>
        <v>136274</v>
      </c>
      <c r="W5" s="16">
        <f t="shared" si="6"/>
        <v>31418</v>
      </c>
      <c r="X5" s="16">
        <f t="shared" si="6"/>
        <v>104856</v>
      </c>
      <c r="Y5" s="23">
        <f t="shared" si="9"/>
        <v>76.94497849920015</v>
      </c>
    </row>
    <row r="6" spans="1:25" ht="9.75">
      <c r="A6" s="21" t="s">
        <v>12</v>
      </c>
      <c r="B6" s="16">
        <v>228</v>
      </c>
      <c r="C6" s="16">
        <v>209</v>
      </c>
      <c r="D6" s="22">
        <f t="shared" si="0"/>
        <v>19</v>
      </c>
      <c r="E6" s="23">
        <f t="shared" si="7"/>
        <v>8.333333333333332</v>
      </c>
      <c r="F6" s="16">
        <v>14570</v>
      </c>
      <c r="G6" s="16">
        <v>10794</v>
      </c>
      <c r="H6" s="22">
        <f t="shared" si="1"/>
        <v>3776</v>
      </c>
      <c r="I6" s="23">
        <f t="shared" si="2"/>
        <v>25.916266300617707</v>
      </c>
      <c r="J6" s="16">
        <v>13133</v>
      </c>
      <c r="K6" s="16">
        <v>7436</v>
      </c>
      <c r="L6" s="22">
        <f t="shared" si="3"/>
        <v>5697</v>
      </c>
      <c r="M6" s="23">
        <f t="shared" si="8"/>
        <v>43.379273585624</v>
      </c>
      <c r="P6" s="22">
        <f t="shared" si="4"/>
        <v>0</v>
      </c>
      <c r="Q6" s="23"/>
      <c r="U6" s="23"/>
      <c r="V6" s="16">
        <f t="shared" si="6"/>
        <v>27931</v>
      </c>
      <c r="W6" s="16">
        <f t="shared" si="6"/>
        <v>18439</v>
      </c>
      <c r="X6" s="16">
        <f t="shared" si="6"/>
        <v>9492</v>
      </c>
      <c r="Y6" s="23">
        <f t="shared" si="9"/>
        <v>33.98374565894526</v>
      </c>
    </row>
    <row r="7" spans="1:25" ht="9.75">
      <c r="A7" s="21" t="s">
        <v>38</v>
      </c>
      <c r="B7" s="16">
        <v>181</v>
      </c>
      <c r="C7" s="16">
        <v>109</v>
      </c>
      <c r="D7" s="22">
        <f t="shared" si="0"/>
        <v>72</v>
      </c>
      <c r="E7" s="23">
        <f t="shared" si="7"/>
        <v>39.77900552486188</v>
      </c>
      <c r="F7" s="16">
        <v>193226</v>
      </c>
      <c r="G7" s="16">
        <v>23159</v>
      </c>
      <c r="H7" s="22">
        <f t="shared" si="1"/>
        <v>170067</v>
      </c>
      <c r="I7" s="23">
        <f t="shared" si="2"/>
        <v>88.01455290695868</v>
      </c>
      <c r="J7" s="16">
        <v>18730</v>
      </c>
      <c r="K7" s="16">
        <v>14600</v>
      </c>
      <c r="L7" s="22">
        <f t="shared" si="3"/>
        <v>4130</v>
      </c>
      <c r="M7" s="23">
        <f t="shared" si="8"/>
        <v>22.05018686599039</v>
      </c>
      <c r="N7" s="16">
        <v>4136</v>
      </c>
      <c r="O7" s="16">
        <v>4130</v>
      </c>
      <c r="P7" s="22">
        <f t="shared" si="4"/>
        <v>6</v>
      </c>
      <c r="Q7" s="23">
        <f t="shared" si="5"/>
        <v>0.14506769825918764</v>
      </c>
      <c r="U7" s="23"/>
      <c r="V7" s="16">
        <f t="shared" si="6"/>
        <v>216273</v>
      </c>
      <c r="W7" s="16">
        <f t="shared" si="6"/>
        <v>41998</v>
      </c>
      <c r="X7" s="16">
        <f t="shared" si="6"/>
        <v>174275</v>
      </c>
      <c r="Y7" s="23">
        <f t="shared" si="9"/>
        <v>80.58102490833346</v>
      </c>
    </row>
    <row r="8" spans="1:25" ht="9.75">
      <c r="A8" s="21" t="s">
        <v>39</v>
      </c>
      <c r="B8" s="16">
        <v>78</v>
      </c>
      <c r="C8" s="16">
        <v>65</v>
      </c>
      <c r="D8" s="22">
        <f t="shared" si="0"/>
        <v>13</v>
      </c>
      <c r="E8" s="23">
        <f t="shared" si="7"/>
        <v>16.666666666666664</v>
      </c>
      <c r="H8" s="22">
        <f t="shared" si="1"/>
        <v>0</v>
      </c>
      <c r="I8" s="23"/>
      <c r="J8" s="16">
        <v>20625</v>
      </c>
      <c r="K8" s="16">
        <v>11305</v>
      </c>
      <c r="L8" s="22">
        <f t="shared" si="3"/>
        <v>9320</v>
      </c>
      <c r="M8" s="23">
        <f t="shared" si="8"/>
        <v>45.18787878787879</v>
      </c>
      <c r="N8" s="16">
        <v>11990</v>
      </c>
      <c r="O8" s="16">
        <v>9767</v>
      </c>
      <c r="P8" s="22">
        <f t="shared" si="4"/>
        <v>2223</v>
      </c>
      <c r="Q8" s="23">
        <f t="shared" si="5"/>
        <v>18.540450375312762</v>
      </c>
      <c r="U8" s="23"/>
      <c r="V8" s="16">
        <f t="shared" si="6"/>
        <v>32693</v>
      </c>
      <c r="W8" s="16">
        <f t="shared" si="6"/>
        <v>21137</v>
      </c>
      <c r="X8" s="16">
        <f t="shared" si="6"/>
        <v>11556</v>
      </c>
      <c r="Y8" s="23">
        <f t="shared" si="9"/>
        <v>35.34701618083382</v>
      </c>
    </row>
    <row r="9" spans="1:25" ht="9.75">
      <c r="A9" s="21" t="s">
        <v>40</v>
      </c>
      <c r="B9" s="16">
        <v>719</v>
      </c>
      <c r="C9" s="16">
        <v>462</v>
      </c>
      <c r="D9" s="22">
        <f t="shared" si="0"/>
        <v>257</v>
      </c>
      <c r="E9" s="23">
        <f t="shared" si="7"/>
        <v>35.744089012517385</v>
      </c>
      <c r="H9" s="22">
        <f t="shared" si="1"/>
        <v>0</v>
      </c>
      <c r="I9" s="23"/>
      <c r="J9" s="16">
        <v>27184</v>
      </c>
      <c r="K9" s="16">
        <v>15650</v>
      </c>
      <c r="L9" s="22">
        <f t="shared" si="3"/>
        <v>11534</v>
      </c>
      <c r="M9" s="23">
        <f t="shared" si="8"/>
        <v>42.429370217775165</v>
      </c>
      <c r="N9" s="16">
        <v>3441</v>
      </c>
      <c r="O9" s="16">
        <v>2107</v>
      </c>
      <c r="P9" s="22">
        <f t="shared" si="4"/>
        <v>1334</v>
      </c>
      <c r="Q9" s="23">
        <f t="shared" si="5"/>
        <v>38.76780005812264</v>
      </c>
      <c r="U9" s="23"/>
      <c r="V9" s="16">
        <f t="shared" si="6"/>
        <v>31344</v>
      </c>
      <c r="W9" s="16">
        <f t="shared" si="6"/>
        <v>18219</v>
      </c>
      <c r="X9" s="16">
        <f t="shared" si="6"/>
        <v>13125</v>
      </c>
      <c r="Y9" s="23">
        <f t="shared" si="9"/>
        <v>41.87404287901991</v>
      </c>
    </row>
    <row r="10" spans="1:25" ht="9.75">
      <c r="A10" s="21" t="s">
        <v>41</v>
      </c>
      <c r="B10" s="16">
        <v>715</v>
      </c>
      <c r="C10" s="16">
        <v>399</v>
      </c>
      <c r="D10" s="22">
        <f t="shared" si="0"/>
        <v>316</v>
      </c>
      <c r="E10" s="23">
        <f t="shared" si="7"/>
        <v>44.19580419580419</v>
      </c>
      <c r="H10" s="22">
        <f t="shared" si="1"/>
        <v>0</v>
      </c>
      <c r="I10" s="23"/>
      <c r="J10" s="16">
        <v>28940</v>
      </c>
      <c r="K10" s="16">
        <v>20166</v>
      </c>
      <c r="L10" s="22">
        <f t="shared" si="3"/>
        <v>8774</v>
      </c>
      <c r="M10" s="23">
        <f t="shared" si="8"/>
        <v>30.317899101589497</v>
      </c>
      <c r="N10" s="16">
        <v>10354</v>
      </c>
      <c r="O10" s="16">
        <v>10285</v>
      </c>
      <c r="P10" s="22">
        <f t="shared" si="4"/>
        <v>69</v>
      </c>
      <c r="Q10" s="23">
        <f t="shared" si="5"/>
        <v>0.6664091172493722</v>
      </c>
      <c r="U10" s="23"/>
      <c r="V10" s="16">
        <f t="shared" si="6"/>
        <v>40009</v>
      </c>
      <c r="W10" s="16">
        <f t="shared" si="6"/>
        <v>30850</v>
      </c>
      <c r="X10" s="16">
        <f t="shared" si="6"/>
        <v>9159</v>
      </c>
      <c r="Y10" s="23">
        <f t="shared" si="9"/>
        <v>22.892349221425178</v>
      </c>
    </row>
    <row r="11" spans="1:25" ht="9.75">
      <c r="A11" s="21" t="s">
        <v>42</v>
      </c>
      <c r="B11" s="16">
        <v>705</v>
      </c>
      <c r="C11" s="16">
        <v>296</v>
      </c>
      <c r="D11" s="22">
        <f t="shared" si="0"/>
        <v>409</v>
      </c>
      <c r="E11" s="23">
        <f t="shared" si="7"/>
        <v>58.01418439716311</v>
      </c>
      <c r="F11" s="16">
        <v>193541</v>
      </c>
      <c r="G11" s="16">
        <v>14605</v>
      </c>
      <c r="H11" s="22">
        <f t="shared" si="1"/>
        <v>178936</v>
      </c>
      <c r="I11" s="23">
        <f t="shared" si="2"/>
        <v>92.4537953198547</v>
      </c>
      <c r="J11" s="16">
        <v>59758</v>
      </c>
      <c r="K11" s="16">
        <v>23162</v>
      </c>
      <c r="L11" s="22">
        <f t="shared" si="3"/>
        <v>36596</v>
      </c>
      <c r="M11" s="23">
        <f t="shared" si="8"/>
        <v>61.24033602195522</v>
      </c>
      <c r="N11" s="16">
        <v>20385</v>
      </c>
      <c r="O11" s="16">
        <v>17511</v>
      </c>
      <c r="P11" s="22">
        <f t="shared" si="4"/>
        <v>2874</v>
      </c>
      <c r="Q11" s="23">
        <f t="shared" si="5"/>
        <v>14.09860191317145</v>
      </c>
      <c r="U11" s="23"/>
      <c r="V11" s="16">
        <f t="shared" si="6"/>
        <v>274389</v>
      </c>
      <c r="W11" s="16">
        <f t="shared" si="6"/>
        <v>55574</v>
      </c>
      <c r="X11" s="16">
        <f t="shared" si="6"/>
        <v>218815</v>
      </c>
      <c r="Y11" s="23">
        <f t="shared" si="9"/>
        <v>79.74627262754701</v>
      </c>
    </row>
    <row r="12" spans="1:25" ht="9.75">
      <c r="A12" s="21" t="s">
        <v>43</v>
      </c>
      <c r="B12" s="16">
        <v>5259</v>
      </c>
      <c r="C12" s="16">
        <v>4993</v>
      </c>
      <c r="D12" s="22">
        <f t="shared" si="0"/>
        <v>266</v>
      </c>
      <c r="E12" s="23">
        <f t="shared" si="7"/>
        <v>5.057995816695189</v>
      </c>
      <c r="H12" s="22">
        <f t="shared" si="1"/>
        <v>0</v>
      </c>
      <c r="I12" s="23"/>
      <c r="J12" s="16">
        <v>36895</v>
      </c>
      <c r="K12" s="16">
        <v>34304</v>
      </c>
      <c r="L12" s="22">
        <f t="shared" si="3"/>
        <v>2591</v>
      </c>
      <c r="M12" s="23">
        <f t="shared" si="8"/>
        <v>7.022631792925871</v>
      </c>
      <c r="P12" s="22">
        <f t="shared" si="4"/>
        <v>0</v>
      </c>
      <c r="Q12" s="23"/>
      <c r="U12" s="23"/>
      <c r="V12" s="16">
        <f t="shared" si="6"/>
        <v>42154</v>
      </c>
      <c r="W12" s="16">
        <f t="shared" si="6"/>
        <v>39297</v>
      </c>
      <c r="X12" s="16">
        <f t="shared" si="6"/>
        <v>2857</v>
      </c>
      <c r="Y12" s="23">
        <f t="shared" si="9"/>
        <v>6.777530009014566</v>
      </c>
    </row>
    <row r="13" spans="1:25" ht="9.75">
      <c r="A13" s="21" t="s">
        <v>14</v>
      </c>
      <c r="B13" s="16">
        <v>319</v>
      </c>
      <c r="C13" s="16">
        <v>225</v>
      </c>
      <c r="D13" s="22">
        <f t="shared" si="0"/>
        <v>94</v>
      </c>
      <c r="E13" s="23">
        <f t="shared" si="7"/>
        <v>29.46708463949843</v>
      </c>
      <c r="H13" s="22">
        <f t="shared" si="1"/>
        <v>0</v>
      </c>
      <c r="I13" s="23"/>
      <c r="J13" s="16">
        <v>8615</v>
      </c>
      <c r="K13" s="16">
        <v>6565</v>
      </c>
      <c r="L13" s="22">
        <f t="shared" si="3"/>
        <v>2050</v>
      </c>
      <c r="M13" s="23">
        <f t="shared" si="8"/>
        <v>23.79570516540917</v>
      </c>
      <c r="P13" s="22">
        <f t="shared" si="4"/>
        <v>0</v>
      </c>
      <c r="Q13" s="23"/>
      <c r="U13" s="23"/>
      <c r="V13" s="16">
        <f t="shared" si="6"/>
        <v>8934</v>
      </c>
      <c r="W13" s="16">
        <f t="shared" si="6"/>
        <v>6790</v>
      </c>
      <c r="X13" s="16">
        <f t="shared" si="6"/>
        <v>2144</v>
      </c>
      <c r="Y13" s="23">
        <f t="shared" si="9"/>
        <v>23.998209088873963</v>
      </c>
    </row>
    <row r="14" spans="1:25" ht="9.75">
      <c r="A14" s="21" t="s">
        <v>15</v>
      </c>
      <c r="B14" s="16">
        <v>2081</v>
      </c>
      <c r="C14" s="16">
        <v>1284</v>
      </c>
      <c r="D14" s="22">
        <f t="shared" si="0"/>
        <v>797</v>
      </c>
      <c r="E14" s="23">
        <f t="shared" si="7"/>
        <v>38.29889476213359</v>
      </c>
      <c r="H14" s="22">
        <f t="shared" si="1"/>
        <v>0</v>
      </c>
      <c r="I14" s="23"/>
      <c r="J14" s="16">
        <v>29892</v>
      </c>
      <c r="K14" s="16">
        <v>22299</v>
      </c>
      <c r="L14" s="22">
        <f t="shared" si="3"/>
        <v>7593</v>
      </c>
      <c r="M14" s="23">
        <f t="shared" si="8"/>
        <v>25.40144520272983</v>
      </c>
      <c r="P14" s="22">
        <f t="shared" si="4"/>
        <v>0</v>
      </c>
      <c r="Q14" s="23"/>
      <c r="U14" s="23"/>
      <c r="V14" s="16">
        <f t="shared" si="6"/>
        <v>31973</v>
      </c>
      <c r="W14" s="16">
        <f t="shared" si="6"/>
        <v>23583</v>
      </c>
      <c r="X14" s="16">
        <f t="shared" si="6"/>
        <v>8390</v>
      </c>
      <c r="Y14" s="23">
        <f t="shared" si="9"/>
        <v>26.240890751571637</v>
      </c>
    </row>
    <row r="15" spans="1:25" ht="9.75">
      <c r="A15" s="21" t="s">
        <v>44</v>
      </c>
      <c r="B15" s="16">
        <v>375</v>
      </c>
      <c r="C15" s="16">
        <v>132</v>
      </c>
      <c r="D15" s="22">
        <f t="shared" si="0"/>
        <v>243</v>
      </c>
      <c r="E15" s="23">
        <f t="shared" si="7"/>
        <v>64.8</v>
      </c>
      <c r="H15" s="22">
        <f t="shared" si="1"/>
        <v>0</v>
      </c>
      <c r="I15" s="23"/>
      <c r="J15" s="16">
        <v>28775</v>
      </c>
      <c r="K15" s="16">
        <v>18713</v>
      </c>
      <c r="L15" s="22">
        <f t="shared" si="3"/>
        <v>10062</v>
      </c>
      <c r="M15" s="23">
        <f t="shared" si="8"/>
        <v>34.967854039965246</v>
      </c>
      <c r="N15" s="16">
        <v>1800</v>
      </c>
      <c r="O15" s="16">
        <v>1080</v>
      </c>
      <c r="P15" s="22">
        <f t="shared" si="4"/>
        <v>720</v>
      </c>
      <c r="Q15" s="23">
        <f t="shared" si="5"/>
        <v>40</v>
      </c>
      <c r="R15" s="16">
        <v>883</v>
      </c>
      <c r="S15" s="16">
        <v>631</v>
      </c>
      <c r="T15" s="22">
        <f>R15-S15</f>
        <v>252</v>
      </c>
      <c r="U15" s="23">
        <f>T15/R15*100</f>
        <v>28.53907134767837</v>
      </c>
      <c r="V15" s="16">
        <f t="shared" si="6"/>
        <v>31833</v>
      </c>
      <c r="W15" s="16">
        <f t="shared" si="6"/>
        <v>20556</v>
      </c>
      <c r="X15" s="16">
        <f t="shared" si="6"/>
        <v>11277</v>
      </c>
      <c r="Y15" s="23">
        <f t="shared" si="9"/>
        <v>35.42550183771558</v>
      </c>
    </row>
    <row r="16" spans="1:25" ht="9.75">
      <c r="A16" s="21" t="s">
        <v>45</v>
      </c>
      <c r="B16" s="16">
        <v>150</v>
      </c>
      <c r="C16" s="16">
        <v>120</v>
      </c>
      <c r="D16" s="22">
        <f t="shared" si="0"/>
        <v>30</v>
      </c>
      <c r="E16" s="23">
        <f t="shared" si="7"/>
        <v>20</v>
      </c>
      <c r="H16" s="22">
        <f t="shared" si="1"/>
        <v>0</v>
      </c>
      <c r="I16" s="23"/>
      <c r="J16" s="16">
        <v>27839</v>
      </c>
      <c r="K16" s="16">
        <v>11795</v>
      </c>
      <c r="L16" s="22">
        <f t="shared" si="3"/>
        <v>16044</v>
      </c>
      <c r="M16" s="23">
        <f t="shared" si="8"/>
        <v>57.63138043751571</v>
      </c>
      <c r="N16" s="16">
        <v>131</v>
      </c>
      <c r="O16" s="16">
        <v>131</v>
      </c>
      <c r="P16" s="22">
        <f t="shared" si="4"/>
        <v>0</v>
      </c>
      <c r="Q16" s="23">
        <f t="shared" si="5"/>
        <v>0</v>
      </c>
      <c r="U16" s="23"/>
      <c r="V16" s="16">
        <f t="shared" si="6"/>
        <v>28120</v>
      </c>
      <c r="W16" s="16">
        <f t="shared" si="6"/>
        <v>12046</v>
      </c>
      <c r="X16" s="16">
        <f t="shared" si="6"/>
        <v>16074</v>
      </c>
      <c r="Y16" s="23">
        <f t="shared" si="9"/>
        <v>57.16216216216217</v>
      </c>
    </row>
    <row r="17" spans="1:25" ht="9.75">
      <c r="A17" s="21" t="s">
        <v>46</v>
      </c>
      <c r="B17" s="16">
        <v>1558</v>
      </c>
      <c r="C17" s="16">
        <v>1252</v>
      </c>
      <c r="D17" s="22">
        <f t="shared" si="0"/>
        <v>306</v>
      </c>
      <c r="E17" s="23">
        <f t="shared" si="7"/>
        <v>19.6405648267009</v>
      </c>
      <c r="F17" s="16">
        <v>302741</v>
      </c>
      <c r="G17" s="16">
        <v>96252</v>
      </c>
      <c r="H17" s="22">
        <f t="shared" si="1"/>
        <v>206489</v>
      </c>
      <c r="I17" s="23">
        <f t="shared" si="2"/>
        <v>68.20648673288389</v>
      </c>
      <c r="J17" s="16">
        <v>352124</v>
      </c>
      <c r="K17" s="16">
        <v>236796</v>
      </c>
      <c r="L17" s="22">
        <f t="shared" si="3"/>
        <v>115328</v>
      </c>
      <c r="M17" s="23">
        <f t="shared" si="8"/>
        <v>32.752098692506046</v>
      </c>
      <c r="N17" s="16">
        <v>2524</v>
      </c>
      <c r="O17" s="16">
        <v>2510</v>
      </c>
      <c r="P17" s="22">
        <f t="shared" si="4"/>
        <v>14</v>
      </c>
      <c r="Q17" s="23">
        <f t="shared" si="5"/>
        <v>0.554675118858954</v>
      </c>
      <c r="U17" s="23"/>
      <c r="V17" s="16">
        <f t="shared" si="6"/>
        <v>658947</v>
      </c>
      <c r="W17" s="16">
        <f t="shared" si="6"/>
        <v>336810</v>
      </c>
      <c r="X17" s="16">
        <f t="shared" si="6"/>
        <v>322137</v>
      </c>
      <c r="Y17" s="23">
        <f t="shared" si="9"/>
        <v>48.8866327640918</v>
      </c>
    </row>
    <row r="18" spans="1:25" ht="9.75">
      <c r="A18" s="21" t="s">
        <v>17</v>
      </c>
      <c r="B18" s="16">
        <v>8709</v>
      </c>
      <c r="C18" s="16">
        <v>6919</v>
      </c>
      <c r="D18" s="22">
        <f t="shared" si="0"/>
        <v>1790</v>
      </c>
      <c r="E18" s="23">
        <f t="shared" si="7"/>
        <v>20.553450453553797</v>
      </c>
      <c r="F18" s="16">
        <v>303906</v>
      </c>
      <c r="G18" s="16">
        <v>35460</v>
      </c>
      <c r="H18" s="22">
        <f t="shared" si="1"/>
        <v>268446</v>
      </c>
      <c r="I18" s="23">
        <f t="shared" si="2"/>
        <v>88.33191842214369</v>
      </c>
      <c r="J18" s="16">
        <v>665577</v>
      </c>
      <c r="K18" s="16">
        <v>437814</v>
      </c>
      <c r="L18" s="22">
        <f t="shared" si="3"/>
        <v>227763</v>
      </c>
      <c r="M18" s="23">
        <f t="shared" si="8"/>
        <v>34.22038321636715</v>
      </c>
      <c r="N18" s="16">
        <v>12501</v>
      </c>
      <c r="O18" s="16">
        <v>6552</v>
      </c>
      <c r="P18" s="22">
        <f t="shared" si="4"/>
        <v>5949</v>
      </c>
      <c r="Q18" s="23">
        <f t="shared" si="5"/>
        <v>47.58819294456443</v>
      </c>
      <c r="U18" s="23"/>
      <c r="V18" s="16">
        <f t="shared" si="6"/>
        <v>990693</v>
      </c>
      <c r="W18" s="16">
        <f t="shared" si="6"/>
        <v>486745</v>
      </c>
      <c r="X18" s="16">
        <f t="shared" si="6"/>
        <v>503948</v>
      </c>
      <c r="Y18" s="23">
        <f t="shared" si="9"/>
        <v>50.8682306224027</v>
      </c>
    </row>
    <row r="19" spans="1:25" ht="9.75">
      <c r="A19" s="21" t="s">
        <v>18</v>
      </c>
      <c r="B19" s="16">
        <v>3807</v>
      </c>
      <c r="C19" s="16">
        <v>3258</v>
      </c>
      <c r="D19" s="22">
        <f>B19-C19</f>
        <v>549</v>
      </c>
      <c r="E19" s="23">
        <f t="shared" si="7"/>
        <v>14.420803782505912</v>
      </c>
      <c r="F19" s="16">
        <v>212449</v>
      </c>
      <c r="G19" s="16">
        <v>51878</v>
      </c>
      <c r="H19" s="22">
        <f t="shared" si="1"/>
        <v>160571</v>
      </c>
      <c r="I19" s="23">
        <f t="shared" si="2"/>
        <v>75.58096296052229</v>
      </c>
      <c r="J19" s="16">
        <v>278411</v>
      </c>
      <c r="K19" s="16">
        <v>178272</v>
      </c>
      <c r="L19" s="22">
        <f t="shared" si="3"/>
        <v>100139</v>
      </c>
      <c r="M19" s="23">
        <f t="shared" si="8"/>
        <v>35.968047239512806</v>
      </c>
      <c r="N19" s="16">
        <v>15980</v>
      </c>
      <c r="O19" s="16">
        <v>13170</v>
      </c>
      <c r="P19" s="22">
        <f t="shared" si="4"/>
        <v>2810</v>
      </c>
      <c r="Q19" s="23">
        <f t="shared" si="5"/>
        <v>17.584480600750936</v>
      </c>
      <c r="U19" s="23"/>
      <c r="V19" s="16">
        <f t="shared" si="6"/>
        <v>510647</v>
      </c>
      <c r="W19" s="16">
        <f t="shared" si="6"/>
        <v>246578</v>
      </c>
      <c r="X19" s="16">
        <f t="shared" si="6"/>
        <v>264069</v>
      </c>
      <c r="Y19" s="23">
        <f t="shared" si="9"/>
        <v>51.712631230576115</v>
      </c>
    </row>
    <row r="20" spans="1:25" ht="9.75">
      <c r="A20" s="21" t="s">
        <v>19</v>
      </c>
      <c r="B20" s="16">
        <v>306</v>
      </c>
      <c r="C20" s="16">
        <v>178</v>
      </c>
      <c r="D20" s="22">
        <f t="shared" si="0"/>
        <v>128</v>
      </c>
      <c r="E20" s="23">
        <f t="shared" si="7"/>
        <v>41.830065359477125</v>
      </c>
      <c r="F20" s="16">
        <v>57667</v>
      </c>
      <c r="G20" s="16">
        <v>10733</v>
      </c>
      <c r="H20" s="22">
        <f t="shared" si="1"/>
        <v>46934</v>
      </c>
      <c r="I20" s="23">
        <f t="shared" si="2"/>
        <v>81.38796885567136</v>
      </c>
      <c r="J20" s="16">
        <v>7507</v>
      </c>
      <c r="K20" s="16">
        <v>4958</v>
      </c>
      <c r="L20" s="22">
        <f t="shared" si="3"/>
        <v>2549</v>
      </c>
      <c r="M20" s="23">
        <f t="shared" si="8"/>
        <v>33.95497535633409</v>
      </c>
      <c r="N20" s="16">
        <v>3376</v>
      </c>
      <c r="O20" s="16">
        <v>3376</v>
      </c>
      <c r="P20" s="22">
        <f t="shared" si="4"/>
        <v>0</v>
      </c>
      <c r="Q20" s="23">
        <f t="shared" si="5"/>
        <v>0</v>
      </c>
      <c r="U20" s="23"/>
      <c r="V20" s="16">
        <f t="shared" si="6"/>
        <v>68856</v>
      </c>
      <c r="W20" s="16">
        <f t="shared" si="6"/>
        <v>19245</v>
      </c>
      <c r="X20" s="16">
        <f t="shared" si="6"/>
        <v>49611</v>
      </c>
      <c r="Y20" s="23">
        <f t="shared" si="9"/>
        <v>72.05036598117812</v>
      </c>
    </row>
    <row r="21" spans="1:25" ht="9.75">
      <c r="A21" s="21" t="s">
        <v>20</v>
      </c>
      <c r="B21" s="16">
        <v>99</v>
      </c>
      <c r="C21" s="16">
        <v>48</v>
      </c>
      <c r="D21" s="22">
        <f t="shared" si="0"/>
        <v>51</v>
      </c>
      <c r="E21" s="23">
        <f t="shared" si="7"/>
        <v>51.515151515151516</v>
      </c>
      <c r="F21" s="16">
        <v>330322</v>
      </c>
      <c r="G21" s="16">
        <v>36909</v>
      </c>
      <c r="H21" s="22">
        <f t="shared" si="1"/>
        <v>293413</v>
      </c>
      <c r="I21" s="23">
        <f t="shared" si="2"/>
        <v>88.82635731195622</v>
      </c>
      <c r="J21" s="16">
        <v>18515</v>
      </c>
      <c r="K21" s="16">
        <v>15761</v>
      </c>
      <c r="L21" s="22">
        <f t="shared" si="3"/>
        <v>2754</v>
      </c>
      <c r="M21" s="23">
        <f t="shared" si="8"/>
        <v>14.874426140966785</v>
      </c>
      <c r="N21" s="16">
        <v>5196</v>
      </c>
      <c r="O21" s="16">
        <v>2068</v>
      </c>
      <c r="P21" s="22">
        <f t="shared" si="4"/>
        <v>3128</v>
      </c>
      <c r="Q21" s="23">
        <f t="shared" si="5"/>
        <v>60.20015396458815</v>
      </c>
      <c r="U21" s="23"/>
      <c r="V21" s="16">
        <f t="shared" si="6"/>
        <v>354132</v>
      </c>
      <c r="W21" s="16">
        <f t="shared" si="6"/>
        <v>54786</v>
      </c>
      <c r="X21" s="16">
        <f t="shared" si="6"/>
        <v>299346</v>
      </c>
      <c r="Y21" s="23">
        <f t="shared" si="9"/>
        <v>84.5294974755176</v>
      </c>
    </row>
    <row r="22" spans="1:25" ht="9.75">
      <c r="A22" s="21" t="s">
        <v>21</v>
      </c>
      <c r="B22" s="16">
        <v>658</v>
      </c>
      <c r="C22" s="16">
        <v>453</v>
      </c>
      <c r="D22" s="22">
        <f t="shared" si="0"/>
        <v>205</v>
      </c>
      <c r="E22" s="23">
        <f t="shared" si="7"/>
        <v>31.155015197568385</v>
      </c>
      <c r="F22" s="16">
        <v>675129</v>
      </c>
      <c r="G22" s="16">
        <v>46418</v>
      </c>
      <c r="H22" s="22">
        <f t="shared" si="1"/>
        <v>628711</v>
      </c>
      <c r="I22" s="23">
        <f t="shared" si="2"/>
        <v>93.1245732297087</v>
      </c>
      <c r="J22" s="16">
        <v>59454</v>
      </c>
      <c r="K22" s="16">
        <v>29868</v>
      </c>
      <c r="L22" s="22">
        <f t="shared" si="3"/>
        <v>29586</v>
      </c>
      <c r="M22" s="23">
        <f t="shared" si="8"/>
        <v>49.7628418609345</v>
      </c>
      <c r="N22" s="16">
        <v>7867</v>
      </c>
      <c r="O22" s="16">
        <v>2947</v>
      </c>
      <c r="P22" s="22">
        <f t="shared" si="4"/>
        <v>4920</v>
      </c>
      <c r="Q22" s="23">
        <f t="shared" si="5"/>
        <v>62.539722893097746</v>
      </c>
      <c r="U22" s="23"/>
      <c r="V22" s="16">
        <f t="shared" si="6"/>
        <v>743108</v>
      </c>
      <c r="W22" s="16">
        <f t="shared" si="6"/>
        <v>79686</v>
      </c>
      <c r="X22" s="16">
        <f t="shared" si="6"/>
        <v>663422</v>
      </c>
      <c r="Y22" s="23">
        <f t="shared" si="9"/>
        <v>89.27665965108706</v>
      </c>
    </row>
    <row r="23" spans="1:25" ht="9.75">
      <c r="A23" s="21" t="s">
        <v>22</v>
      </c>
      <c r="B23" s="16">
        <v>267</v>
      </c>
      <c r="C23" s="16">
        <v>247</v>
      </c>
      <c r="D23" s="22">
        <f t="shared" si="0"/>
        <v>20</v>
      </c>
      <c r="E23" s="23">
        <f t="shared" si="7"/>
        <v>7.490636704119851</v>
      </c>
      <c r="F23" s="16">
        <v>40111</v>
      </c>
      <c r="G23" s="16">
        <v>3316</v>
      </c>
      <c r="H23" s="22">
        <f t="shared" si="1"/>
        <v>36795</v>
      </c>
      <c r="I23" s="23">
        <f t="shared" si="2"/>
        <v>91.73294108847946</v>
      </c>
      <c r="J23" s="16">
        <v>11687</v>
      </c>
      <c r="K23" s="16">
        <v>6623</v>
      </c>
      <c r="L23" s="22">
        <f t="shared" si="3"/>
        <v>5064</v>
      </c>
      <c r="M23" s="23">
        <f t="shared" si="8"/>
        <v>43.33019594421152</v>
      </c>
      <c r="N23" s="16">
        <v>1887</v>
      </c>
      <c r="O23" s="16">
        <v>1887</v>
      </c>
      <c r="P23" s="22">
        <f t="shared" si="4"/>
        <v>0</v>
      </c>
      <c r="Q23" s="23">
        <f t="shared" si="5"/>
        <v>0</v>
      </c>
      <c r="U23" s="23"/>
      <c r="V23" s="16">
        <f t="shared" si="6"/>
        <v>53952</v>
      </c>
      <c r="W23" s="16">
        <f t="shared" si="6"/>
        <v>12073</v>
      </c>
      <c r="X23" s="16">
        <f t="shared" si="6"/>
        <v>41879</v>
      </c>
      <c r="Y23" s="23">
        <f t="shared" si="9"/>
        <v>77.62270166073547</v>
      </c>
    </row>
    <row r="24" spans="1:25" ht="9.75">
      <c r="A24" s="21" t="s">
        <v>23</v>
      </c>
      <c r="B24" s="16">
        <v>226</v>
      </c>
      <c r="C24" s="16">
        <v>184</v>
      </c>
      <c r="D24" s="22">
        <f t="shared" si="0"/>
        <v>42</v>
      </c>
      <c r="E24" s="23">
        <f t="shared" si="7"/>
        <v>18.58407079646018</v>
      </c>
      <c r="F24" s="16">
        <v>89450</v>
      </c>
      <c r="G24" s="16">
        <v>12928</v>
      </c>
      <c r="H24" s="22">
        <f t="shared" si="1"/>
        <v>76522</v>
      </c>
      <c r="I24" s="23">
        <f t="shared" si="2"/>
        <v>85.54723309111235</v>
      </c>
      <c r="J24" s="16">
        <v>12336</v>
      </c>
      <c r="K24" s="16">
        <v>9784</v>
      </c>
      <c r="L24" s="22">
        <f t="shared" si="3"/>
        <v>2552</v>
      </c>
      <c r="M24" s="23">
        <f t="shared" si="8"/>
        <v>20.68741893644617</v>
      </c>
      <c r="N24" s="16">
        <v>4925</v>
      </c>
      <c r="O24" s="16">
        <v>2084</v>
      </c>
      <c r="P24" s="22">
        <f t="shared" si="4"/>
        <v>2841</v>
      </c>
      <c r="Q24" s="23">
        <f t="shared" si="5"/>
        <v>57.685279187817265</v>
      </c>
      <c r="U24" s="23"/>
      <c r="V24" s="16">
        <f t="shared" si="6"/>
        <v>106937</v>
      </c>
      <c r="W24" s="16">
        <f t="shared" si="6"/>
        <v>24980</v>
      </c>
      <c r="X24" s="16">
        <f t="shared" si="6"/>
        <v>81957</v>
      </c>
      <c r="Y24" s="23">
        <f t="shared" si="9"/>
        <v>76.64045185483042</v>
      </c>
    </row>
    <row r="25" spans="1:25" ht="9.75">
      <c r="A25" s="21" t="s">
        <v>24</v>
      </c>
      <c r="B25" s="16">
        <v>234</v>
      </c>
      <c r="C25" s="16">
        <v>121</v>
      </c>
      <c r="D25" s="22">
        <f t="shared" si="0"/>
        <v>113</v>
      </c>
      <c r="E25" s="23">
        <f t="shared" si="7"/>
        <v>48.29059829059829</v>
      </c>
      <c r="F25" s="16">
        <v>125498</v>
      </c>
      <c r="G25" s="16">
        <v>34874</v>
      </c>
      <c r="H25" s="22">
        <f t="shared" si="1"/>
        <v>90624</v>
      </c>
      <c r="I25" s="23">
        <f t="shared" si="2"/>
        <v>72.2115093467625</v>
      </c>
      <c r="J25" s="16">
        <v>12363</v>
      </c>
      <c r="K25" s="16">
        <v>8591</v>
      </c>
      <c r="L25" s="22">
        <f t="shared" si="3"/>
        <v>3772</v>
      </c>
      <c r="M25" s="23">
        <f t="shared" si="8"/>
        <v>30.510393917333978</v>
      </c>
      <c r="N25" s="16">
        <v>6136</v>
      </c>
      <c r="O25" s="16">
        <v>4183</v>
      </c>
      <c r="P25" s="22">
        <f t="shared" si="4"/>
        <v>1953</v>
      </c>
      <c r="Q25" s="23">
        <f t="shared" si="5"/>
        <v>31.828552803129075</v>
      </c>
      <c r="U25" s="23"/>
      <c r="V25" s="16">
        <f t="shared" si="6"/>
        <v>144231</v>
      </c>
      <c r="W25" s="16">
        <f t="shared" si="6"/>
        <v>47769</v>
      </c>
      <c r="X25" s="16">
        <f t="shared" si="6"/>
        <v>96462</v>
      </c>
      <c r="Y25" s="23">
        <f t="shared" si="9"/>
        <v>66.88021299165922</v>
      </c>
    </row>
    <row r="26" spans="1:25" ht="9.75">
      <c r="A26" s="21" t="s">
        <v>25</v>
      </c>
      <c r="B26" s="16">
        <v>208</v>
      </c>
      <c r="C26" s="16">
        <v>175</v>
      </c>
      <c r="D26" s="22">
        <f t="shared" si="0"/>
        <v>33</v>
      </c>
      <c r="E26" s="23">
        <f t="shared" si="7"/>
        <v>15.865384615384615</v>
      </c>
      <c r="F26" s="16">
        <v>35523</v>
      </c>
      <c r="G26" s="16">
        <v>10340</v>
      </c>
      <c r="H26" s="22">
        <f t="shared" si="1"/>
        <v>25183</v>
      </c>
      <c r="I26" s="23">
        <f t="shared" si="2"/>
        <v>70.89209807730204</v>
      </c>
      <c r="J26" s="16">
        <v>10295</v>
      </c>
      <c r="K26" s="16">
        <v>7529</v>
      </c>
      <c r="L26" s="22">
        <f t="shared" si="3"/>
        <v>2766</v>
      </c>
      <c r="M26" s="23">
        <f t="shared" si="8"/>
        <v>26.867411364740164</v>
      </c>
      <c r="N26" s="16">
        <v>3922</v>
      </c>
      <c r="O26" s="16">
        <v>2697</v>
      </c>
      <c r="P26" s="22">
        <f t="shared" si="4"/>
        <v>1225</v>
      </c>
      <c r="Q26" s="23">
        <f t="shared" si="5"/>
        <v>31.234064252932175</v>
      </c>
      <c r="U26" s="23"/>
      <c r="V26" s="16">
        <f t="shared" si="6"/>
        <v>49948</v>
      </c>
      <c r="W26" s="16">
        <f t="shared" si="6"/>
        <v>20741</v>
      </c>
      <c r="X26" s="16">
        <f t="shared" si="6"/>
        <v>29207</v>
      </c>
      <c r="Y26" s="23">
        <f t="shared" si="9"/>
        <v>58.47481380635862</v>
      </c>
    </row>
    <row r="27" spans="1:25" ht="9.75">
      <c r="A27" s="21" t="s">
        <v>26</v>
      </c>
      <c r="B27" s="16">
        <v>367</v>
      </c>
      <c r="C27" s="16">
        <v>272</v>
      </c>
      <c r="D27" s="22">
        <f t="shared" si="0"/>
        <v>95</v>
      </c>
      <c r="E27" s="23">
        <f t="shared" si="7"/>
        <v>25.885558583106267</v>
      </c>
      <c r="F27" s="16">
        <v>77871</v>
      </c>
      <c r="G27" s="16">
        <v>21242</v>
      </c>
      <c r="H27" s="22">
        <f t="shared" si="1"/>
        <v>56629</v>
      </c>
      <c r="I27" s="23">
        <f t="shared" si="2"/>
        <v>72.72155231087311</v>
      </c>
      <c r="J27" s="16">
        <v>11542</v>
      </c>
      <c r="K27" s="16">
        <v>5989</v>
      </c>
      <c r="L27" s="22">
        <f t="shared" si="3"/>
        <v>5553</v>
      </c>
      <c r="M27" s="23">
        <f t="shared" si="8"/>
        <v>48.11124588459539</v>
      </c>
      <c r="N27" s="16">
        <v>1550</v>
      </c>
      <c r="O27" s="16">
        <v>1550</v>
      </c>
      <c r="P27" s="22">
        <f t="shared" si="4"/>
        <v>0</v>
      </c>
      <c r="Q27" s="23">
        <f t="shared" si="5"/>
        <v>0</v>
      </c>
      <c r="U27" s="23"/>
      <c r="V27" s="16">
        <f t="shared" si="6"/>
        <v>91330</v>
      </c>
      <c r="W27" s="16">
        <f t="shared" si="6"/>
        <v>29053</v>
      </c>
      <c r="X27" s="16">
        <f t="shared" si="6"/>
        <v>62277</v>
      </c>
      <c r="Y27" s="23">
        <f t="shared" si="9"/>
        <v>68.18898499945254</v>
      </c>
    </row>
    <row r="28" spans="1:25" ht="9.75">
      <c r="A28" s="21" t="s">
        <v>27</v>
      </c>
      <c r="B28" s="16">
        <v>170</v>
      </c>
      <c r="C28" s="16">
        <v>84</v>
      </c>
      <c r="D28" s="22">
        <f t="shared" si="0"/>
        <v>86</v>
      </c>
      <c r="E28" s="23">
        <f t="shared" si="7"/>
        <v>50.588235294117645</v>
      </c>
      <c r="F28" s="16">
        <v>1287</v>
      </c>
      <c r="G28" s="16">
        <v>33</v>
      </c>
      <c r="H28" s="22">
        <f t="shared" si="1"/>
        <v>1254</v>
      </c>
      <c r="I28" s="23">
        <f t="shared" si="2"/>
        <v>97.43589743589743</v>
      </c>
      <c r="J28" s="16">
        <v>5035</v>
      </c>
      <c r="K28" s="16">
        <v>4219</v>
      </c>
      <c r="L28" s="22">
        <f t="shared" si="3"/>
        <v>816</v>
      </c>
      <c r="M28" s="23">
        <f t="shared" si="8"/>
        <v>16.206554121151935</v>
      </c>
      <c r="P28" s="22">
        <f t="shared" si="4"/>
        <v>0</v>
      </c>
      <c r="Q28" s="23"/>
      <c r="U28" s="23"/>
      <c r="V28" s="16">
        <f t="shared" si="6"/>
        <v>6492</v>
      </c>
      <c r="W28" s="16">
        <f t="shared" si="6"/>
        <v>4336</v>
      </c>
      <c r="X28" s="16">
        <f t="shared" si="6"/>
        <v>2156</v>
      </c>
      <c r="Y28" s="23">
        <f t="shared" si="9"/>
        <v>33.21010474430068</v>
      </c>
    </row>
    <row r="29" spans="1:25" ht="9.75">
      <c r="A29" s="21" t="s">
        <v>28</v>
      </c>
      <c r="B29" s="16">
        <v>382</v>
      </c>
      <c r="C29" s="16">
        <v>277</v>
      </c>
      <c r="D29" s="22">
        <f t="shared" si="0"/>
        <v>105</v>
      </c>
      <c r="E29" s="23">
        <f t="shared" si="7"/>
        <v>27.486910994764397</v>
      </c>
      <c r="F29" s="16">
        <v>59683</v>
      </c>
      <c r="G29" s="16">
        <v>5713</v>
      </c>
      <c r="H29" s="22">
        <f t="shared" si="1"/>
        <v>53970</v>
      </c>
      <c r="I29" s="23">
        <f t="shared" si="2"/>
        <v>90.42775999865958</v>
      </c>
      <c r="J29" s="16">
        <v>8701</v>
      </c>
      <c r="K29" s="16">
        <v>6476</v>
      </c>
      <c r="L29" s="22">
        <f t="shared" si="3"/>
        <v>2225</v>
      </c>
      <c r="M29" s="23">
        <f t="shared" si="8"/>
        <v>25.571773359383982</v>
      </c>
      <c r="N29" s="16">
        <v>1702</v>
      </c>
      <c r="O29" s="16">
        <v>1702</v>
      </c>
      <c r="P29" s="22">
        <f t="shared" si="4"/>
        <v>0</v>
      </c>
      <c r="Q29" s="23">
        <f t="shared" si="5"/>
        <v>0</v>
      </c>
      <c r="U29" s="23"/>
      <c r="V29" s="16">
        <f t="shared" si="6"/>
        <v>70468</v>
      </c>
      <c r="W29" s="16">
        <f t="shared" si="6"/>
        <v>14168</v>
      </c>
      <c r="X29" s="16">
        <f t="shared" si="6"/>
        <v>56300</v>
      </c>
      <c r="Y29" s="23">
        <f t="shared" si="9"/>
        <v>79.8944201623432</v>
      </c>
    </row>
    <row r="30" spans="1:25" ht="9.75">
      <c r="A30" s="21" t="s">
        <v>29</v>
      </c>
      <c r="B30" s="16">
        <v>73</v>
      </c>
      <c r="C30" s="16">
        <v>31</v>
      </c>
      <c r="D30" s="22">
        <f t="shared" si="0"/>
        <v>42</v>
      </c>
      <c r="E30" s="23">
        <f t="shared" si="7"/>
        <v>57.534246575342465</v>
      </c>
      <c r="F30" s="16">
        <v>32415</v>
      </c>
      <c r="G30" s="16">
        <v>10259</v>
      </c>
      <c r="H30" s="22">
        <f t="shared" si="1"/>
        <v>22156</v>
      </c>
      <c r="I30" s="23">
        <f t="shared" si="2"/>
        <v>68.3510720345519</v>
      </c>
      <c r="J30" s="16">
        <v>7342</v>
      </c>
      <c r="K30" s="16">
        <v>5210</v>
      </c>
      <c r="L30" s="22">
        <f t="shared" si="3"/>
        <v>2132</v>
      </c>
      <c r="M30" s="23">
        <f t="shared" si="8"/>
        <v>29.038409152819394</v>
      </c>
      <c r="N30" s="16">
        <v>4995</v>
      </c>
      <c r="O30" s="16">
        <v>2153</v>
      </c>
      <c r="P30" s="22">
        <f t="shared" si="4"/>
        <v>2842</v>
      </c>
      <c r="Q30" s="23">
        <f t="shared" si="5"/>
        <v>56.8968968968969</v>
      </c>
      <c r="U30" s="23"/>
      <c r="V30" s="16">
        <f t="shared" si="6"/>
        <v>44825</v>
      </c>
      <c r="W30" s="16">
        <f t="shared" si="6"/>
        <v>17653</v>
      </c>
      <c r="X30" s="16">
        <f t="shared" si="6"/>
        <v>27172</v>
      </c>
      <c r="Y30" s="23">
        <f t="shared" si="9"/>
        <v>60.617958728388174</v>
      </c>
    </row>
    <row r="31" spans="1:25" ht="9.75">
      <c r="A31" s="21" t="s">
        <v>30</v>
      </c>
      <c r="B31" s="16">
        <v>3847</v>
      </c>
      <c r="C31" s="16">
        <v>2589</v>
      </c>
      <c r="D31" s="22">
        <f t="shared" si="0"/>
        <v>1258</v>
      </c>
      <c r="E31" s="23">
        <f t="shared" si="7"/>
        <v>32.700805822719005</v>
      </c>
      <c r="F31" s="16">
        <v>113861</v>
      </c>
      <c r="G31" s="16">
        <v>61809</v>
      </c>
      <c r="H31" s="22">
        <f t="shared" si="1"/>
        <v>52052</v>
      </c>
      <c r="I31" s="23">
        <f>H31/F31*100</f>
        <v>45.71538981740895</v>
      </c>
      <c r="J31" s="16">
        <v>72310</v>
      </c>
      <c r="K31" s="16">
        <v>42792</v>
      </c>
      <c r="L31" s="22">
        <f t="shared" si="3"/>
        <v>29518</v>
      </c>
      <c r="M31" s="23">
        <f t="shared" si="8"/>
        <v>40.82146314479325</v>
      </c>
      <c r="N31" s="16">
        <v>58148</v>
      </c>
      <c r="O31" s="16">
        <v>28650</v>
      </c>
      <c r="P31" s="22">
        <f t="shared" si="4"/>
        <v>29498</v>
      </c>
      <c r="Q31" s="23">
        <f>P31/N31*100</f>
        <v>50.72917383229002</v>
      </c>
      <c r="U31" s="23"/>
      <c r="V31" s="16">
        <f t="shared" si="6"/>
        <v>248166</v>
      </c>
      <c r="W31" s="16">
        <f t="shared" si="6"/>
        <v>135840</v>
      </c>
      <c r="X31" s="16">
        <f t="shared" si="6"/>
        <v>112326</v>
      </c>
      <c r="Y31" s="23">
        <f t="shared" si="9"/>
        <v>45.26244529871135</v>
      </c>
    </row>
    <row r="32" spans="1:25" ht="10.5" thickBot="1">
      <c r="A32" s="21" t="s">
        <v>31</v>
      </c>
      <c r="B32" s="16">
        <v>1003</v>
      </c>
      <c r="C32" s="16">
        <v>560</v>
      </c>
      <c r="D32" s="22">
        <f t="shared" si="0"/>
        <v>443</v>
      </c>
      <c r="E32" s="23">
        <f>D32/B32*100</f>
        <v>44.16749750747756</v>
      </c>
      <c r="F32" s="16">
        <v>31558</v>
      </c>
      <c r="G32" s="16">
        <v>5825</v>
      </c>
      <c r="H32" s="22">
        <f t="shared" si="1"/>
        <v>25733</v>
      </c>
      <c r="I32" s="23">
        <f>H32/F32*100</f>
        <v>81.5419228087965</v>
      </c>
      <c r="J32" s="16">
        <v>22411</v>
      </c>
      <c r="K32" s="16">
        <v>12515</v>
      </c>
      <c r="L32" s="22">
        <f t="shared" si="3"/>
        <v>9896</v>
      </c>
      <c r="M32" s="23">
        <f>L32/J32*100</f>
        <v>44.156887242871804</v>
      </c>
      <c r="P32" s="22">
        <f t="shared" si="4"/>
        <v>0</v>
      </c>
      <c r="Q32" s="23"/>
      <c r="U32" s="23"/>
      <c r="V32" s="16">
        <f t="shared" si="6"/>
        <v>54972</v>
      </c>
      <c r="W32" s="16">
        <f t="shared" si="6"/>
        <v>18900</v>
      </c>
      <c r="X32" s="16">
        <f t="shared" si="6"/>
        <v>36072</v>
      </c>
      <c r="Y32" s="23">
        <f>X32/V32*100</f>
        <v>65.6188605108055</v>
      </c>
    </row>
    <row r="33" spans="1:25" s="25" customFormat="1" ht="11.25" thickBot="1" thickTop="1">
      <c r="A33" s="24" t="s">
        <v>32</v>
      </c>
      <c r="B33" s="25">
        <f>SUM(B3:B32)</f>
        <v>33477</v>
      </c>
      <c r="C33" s="25">
        <f aca="true" t="shared" si="10" ref="C33:S33">SUM(C3:C32)</f>
        <v>25363</v>
      </c>
      <c r="D33" s="25">
        <f>SUM(D3:D32)</f>
        <v>8114</v>
      </c>
      <c r="E33" s="26">
        <f>D33/B33*100</f>
        <v>24.237536218896555</v>
      </c>
      <c r="F33" s="25">
        <f t="shared" si="10"/>
        <v>3059098</v>
      </c>
      <c r="G33" s="25">
        <f t="shared" si="10"/>
        <v>528455</v>
      </c>
      <c r="H33" s="25">
        <f>SUM(H3:H32)</f>
        <v>2530643</v>
      </c>
      <c r="I33" s="26">
        <f>H33/F33*100</f>
        <v>82.72513662524051</v>
      </c>
      <c r="J33" s="25">
        <f t="shared" si="10"/>
        <v>1879438</v>
      </c>
      <c r="K33" s="25">
        <f t="shared" si="10"/>
        <v>1212293</v>
      </c>
      <c r="L33" s="25">
        <f>SUM(L3:L32)</f>
        <v>667145</v>
      </c>
      <c r="M33" s="26">
        <f>L33/J33*100</f>
        <v>35.497047521652746</v>
      </c>
      <c r="N33" s="25">
        <f t="shared" si="10"/>
        <v>189262</v>
      </c>
      <c r="O33" s="25">
        <f t="shared" si="10"/>
        <v>123569</v>
      </c>
      <c r="P33" s="25">
        <f>SUM(P3:P32)</f>
        <v>65693</v>
      </c>
      <c r="Q33" s="26">
        <f>P33/N33*100</f>
        <v>34.710084433219556</v>
      </c>
      <c r="R33" s="25">
        <f t="shared" si="10"/>
        <v>883</v>
      </c>
      <c r="S33" s="25">
        <f t="shared" si="10"/>
        <v>631</v>
      </c>
      <c r="T33" s="25">
        <f>SUM(T3:T32)</f>
        <v>252</v>
      </c>
      <c r="U33" s="26">
        <f>T33/R33*100</f>
        <v>28.53907134767837</v>
      </c>
      <c r="V33" s="25">
        <f>SUM(V3:V32)</f>
        <v>5162158</v>
      </c>
      <c r="W33" s="25">
        <f>SUM(W3:W32)</f>
        <v>1890311</v>
      </c>
      <c r="X33" s="25">
        <f>SUM(X3:X32)</f>
        <v>3271847</v>
      </c>
      <c r="Y33" s="26">
        <f>X33/V33*100</f>
        <v>63.381380422683684</v>
      </c>
    </row>
    <row r="34" spans="1:25" s="25" customFormat="1" ht="11.25" thickBot="1" thickTop="1">
      <c r="A34" s="24" t="s">
        <v>33</v>
      </c>
      <c r="B34" s="25">
        <v>9901</v>
      </c>
      <c r="C34" s="25">
        <v>6821</v>
      </c>
      <c r="D34" s="25">
        <f>B34-C34</f>
        <v>3080</v>
      </c>
      <c r="E34" s="26">
        <f>D34/B34*100</f>
        <v>31.107968892031106</v>
      </c>
      <c r="F34" s="25">
        <v>165459</v>
      </c>
      <c r="G34" s="25">
        <v>52925</v>
      </c>
      <c r="H34" s="25">
        <f>F34-G34</f>
        <v>112534</v>
      </c>
      <c r="I34" s="26">
        <f>H34/F34*100</f>
        <v>68.01322381979827</v>
      </c>
      <c r="J34" s="25">
        <v>86012</v>
      </c>
      <c r="K34" s="25">
        <v>54137</v>
      </c>
      <c r="L34" s="25">
        <f>J34-K34</f>
        <v>31875</v>
      </c>
      <c r="M34" s="26">
        <f>L34/J34*100</f>
        <v>37.05878249546575</v>
      </c>
      <c r="N34" s="25">
        <v>26284</v>
      </c>
      <c r="O34" s="25">
        <v>12144</v>
      </c>
      <c r="P34" s="25">
        <f>N34-O34</f>
        <v>14140</v>
      </c>
      <c r="Q34" s="26">
        <f>P34/N34*100</f>
        <v>53.796986760006085</v>
      </c>
      <c r="R34" s="25">
        <v>913214</v>
      </c>
      <c r="S34" s="25">
        <v>202875</v>
      </c>
      <c r="T34" s="25">
        <f>R34-S34</f>
        <v>710339</v>
      </c>
      <c r="U34" s="26">
        <f>T34/R34*100</f>
        <v>77.78450615080365</v>
      </c>
      <c r="V34" s="25">
        <f>SUM(B34,F34,J34,N34,R34)</f>
        <v>1200870</v>
      </c>
      <c r="W34" s="25">
        <f>SUM(C34,G34,K34,O34,S34)</f>
        <v>328902</v>
      </c>
      <c r="X34" s="25">
        <f>SUM(D34,H34,L34,P34,T34)</f>
        <v>871968</v>
      </c>
      <c r="Y34" s="26">
        <f>X34/V34*100</f>
        <v>72.6113567663444</v>
      </c>
    </row>
    <row r="35" spans="1:25" s="28" customFormat="1" ht="10.5" thickTop="1">
      <c r="A35" s="27" t="s">
        <v>34</v>
      </c>
      <c r="B35" s="28">
        <f aca="true" t="shared" si="11" ref="B35:V35">SUM(B33:B34)</f>
        <v>43378</v>
      </c>
      <c r="C35" s="28">
        <f t="shared" si="11"/>
        <v>32184</v>
      </c>
      <c r="D35" s="29">
        <f>SUM(D33:D34)</f>
        <v>11194</v>
      </c>
      <c r="E35" s="23">
        <f>D35/B35*100</f>
        <v>25.80570796256167</v>
      </c>
      <c r="F35" s="28">
        <f t="shared" si="11"/>
        <v>3224557</v>
      </c>
      <c r="G35" s="28">
        <f t="shared" si="11"/>
        <v>581380</v>
      </c>
      <c r="H35" s="29">
        <f>SUM(H33:H34)</f>
        <v>2643177</v>
      </c>
      <c r="I35" s="23">
        <f>H35/F35*100</f>
        <v>81.97023653171584</v>
      </c>
      <c r="J35" s="28">
        <f t="shared" si="11"/>
        <v>1965450</v>
      </c>
      <c r="K35" s="28">
        <f t="shared" si="11"/>
        <v>1266430</v>
      </c>
      <c r="L35" s="29">
        <f>SUM(L33:L34)</f>
        <v>699020</v>
      </c>
      <c r="M35" s="23">
        <f>L35/J35*100</f>
        <v>35.56539214938055</v>
      </c>
      <c r="N35" s="28">
        <f t="shared" si="11"/>
        <v>215546</v>
      </c>
      <c r="O35" s="28">
        <f t="shared" si="11"/>
        <v>135713</v>
      </c>
      <c r="P35" s="29">
        <f>SUM(P33:P34)</f>
        <v>79833</v>
      </c>
      <c r="Q35" s="23">
        <f>P35/N35*100</f>
        <v>37.037569706698335</v>
      </c>
      <c r="R35" s="28">
        <f t="shared" si="11"/>
        <v>914097</v>
      </c>
      <c r="S35" s="28">
        <f t="shared" si="11"/>
        <v>203506</v>
      </c>
      <c r="T35" s="29">
        <f>SUM(T33:T34)</f>
        <v>710591</v>
      </c>
      <c r="U35" s="23">
        <f>T35/R35*100</f>
        <v>77.73693601444923</v>
      </c>
      <c r="V35" s="28">
        <f t="shared" si="11"/>
        <v>6363028</v>
      </c>
      <c r="W35" s="28">
        <f>SUM(W33:W34)</f>
        <v>2219213</v>
      </c>
      <c r="X35" s="28">
        <f>SUM(X33:X34)</f>
        <v>4143815</v>
      </c>
      <c r="Y35" s="23">
        <f>X35/V35*100</f>
        <v>65.12331864640545</v>
      </c>
    </row>
  </sheetData>
  <printOptions gridLines="1"/>
  <pageMargins left="0.65" right="0.59" top="0.94" bottom="0.46" header="0.59" footer="0.27"/>
  <pageSetup horizontalDpi="300" verticalDpi="300" orientation="landscape" paperSize="9" scale="125" r:id="rId1"/>
  <headerFooter alignWithMargins="0">
    <oddHeader>&amp;C&amp;"Times New Roman CE,Normál"&amp;8Vagyoni helyzet intézményenként és eszközcsoportonként 1999. dec. 31-én (eFt)
&amp;R&amp;"Times New Roman CE,Normál"&amp;8 2&amp;10.&amp;8 számú melléklet</oddHeader>
    <oddFooter>&amp;C&amp;7&amp;P. oldal</oddFooter>
  </headerFooter>
  <colBreaks count="5" manualBreakCount="5">
    <brk id="5" max="65535" man="1"/>
    <brk id="9" max="65535" man="1"/>
    <brk id="13" max="65535" man="1"/>
    <brk id="17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CSMKGYH</dc:creator>
  <cp:keywords/>
  <dc:description/>
  <cp:lastModifiedBy>Csongrád Megyei Közgyűlés</cp:lastModifiedBy>
  <cp:lastPrinted>2003-04-16T12:46:00Z</cp:lastPrinted>
  <dcterms:created xsi:type="dcterms:W3CDTF">2003-03-18T15:01:10Z</dcterms:created>
  <dcterms:modified xsi:type="dcterms:W3CDTF">2003-05-08T12:09:30Z</dcterms:modified>
  <cp:category/>
  <cp:version/>
  <cp:contentType/>
  <cp:contentStatus/>
</cp:coreProperties>
</file>